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15" windowWidth="13650" windowHeight="8400"/>
  </bookViews>
  <sheets>
    <sheet name="Прайс с фото" sheetId="3" r:id="rId1"/>
    <sheet name="Прайс без фото" sheetId="2" r:id="rId2"/>
  </sheets>
  <definedNames>
    <definedName name="_xlnm.Print_Area" localSheetId="1">'Прайс без фото'!$A$1:$H$133</definedName>
    <definedName name="_xlnm.Print_Area" localSheetId="0">'Прайс с фото'!$A$1:$H$45</definedName>
  </definedNames>
  <calcPr calcId="124519"/>
</workbook>
</file>

<file path=xl/calcChain.xml><?xml version="1.0" encoding="utf-8"?>
<calcChain xmlns="http://schemas.openxmlformats.org/spreadsheetml/2006/main">
  <c r="C30" i="3"/>
  <c r="D43"/>
  <c r="C43" s="1"/>
  <c r="D42"/>
  <c r="C42" s="1"/>
  <c r="C41"/>
  <c r="C40"/>
  <c r="C39"/>
  <c r="D29"/>
  <c r="D102" i="2"/>
  <c r="C102" s="1"/>
  <c r="D103"/>
  <c r="D104"/>
  <c r="C104" s="1"/>
  <c r="D105"/>
  <c r="D106"/>
  <c r="C106" s="1"/>
  <c r="D107"/>
  <c r="D108"/>
  <c r="C108" s="1"/>
  <c r="D109"/>
  <c r="D110"/>
  <c r="C110" s="1"/>
  <c r="D111"/>
  <c r="D112"/>
  <c r="C112" s="1"/>
  <c r="D113"/>
  <c r="D114"/>
  <c r="C114" s="1"/>
  <c r="D115"/>
  <c r="D116"/>
  <c r="C116" s="1"/>
  <c r="D117"/>
  <c r="D118"/>
  <c r="C118" s="1"/>
  <c r="D119"/>
  <c r="D120"/>
  <c r="C120" s="1"/>
  <c r="D121"/>
  <c r="D122"/>
  <c r="C122" s="1"/>
  <c r="D123"/>
  <c r="D124"/>
  <c r="C124" s="1"/>
  <c r="D125"/>
  <c r="D126"/>
  <c r="C126" s="1"/>
  <c r="D127"/>
  <c r="D128"/>
  <c r="C128" s="1"/>
  <c r="D129"/>
  <c r="D130"/>
  <c r="C130" s="1"/>
  <c r="D131"/>
  <c r="D132"/>
  <c r="C132" s="1"/>
  <c r="D133"/>
  <c r="D95"/>
  <c r="D59"/>
  <c r="C59" s="1"/>
  <c r="D54"/>
  <c r="C54" s="1"/>
  <c r="D53"/>
  <c r="C133"/>
  <c r="C131"/>
  <c r="C129"/>
  <c r="C127"/>
  <c r="C125"/>
  <c r="C123"/>
  <c r="C121"/>
  <c r="C119"/>
  <c r="C117"/>
  <c r="C115"/>
  <c r="C113"/>
  <c r="C111"/>
  <c r="C109"/>
  <c r="C107"/>
  <c r="C105"/>
  <c r="C103"/>
  <c r="C94"/>
  <c r="C93"/>
  <c r="C92"/>
  <c r="C91"/>
  <c r="C90"/>
  <c r="C89"/>
  <c r="C88"/>
  <c r="C87"/>
  <c r="C86"/>
  <c r="C85"/>
  <c r="C63"/>
  <c r="C64"/>
  <c r="C65"/>
  <c r="C66"/>
  <c r="C67"/>
  <c r="C68"/>
  <c r="C69"/>
  <c r="C70"/>
  <c r="C71"/>
  <c r="C72"/>
  <c r="C73"/>
  <c r="C74"/>
  <c r="C75"/>
  <c r="C77"/>
  <c r="C78"/>
  <c r="C76"/>
  <c r="C79"/>
  <c r="C80"/>
  <c r="C81"/>
  <c r="C82"/>
  <c r="C83"/>
  <c r="C84"/>
  <c r="C56"/>
  <c r="C53"/>
  <c r="D52"/>
  <c r="C52" s="1"/>
  <c r="C51"/>
  <c r="C50"/>
  <c r="C49"/>
  <c r="D27"/>
  <c r="D98" l="1"/>
  <c r="C98" s="1"/>
  <c r="C95"/>
  <c r="D58"/>
  <c r="D57" s="1"/>
  <c r="D96" s="1"/>
  <c r="C96" s="1"/>
  <c r="D62"/>
  <c r="C58" l="1"/>
  <c r="D97"/>
  <c r="C97" s="1"/>
  <c r="C62"/>
  <c r="D101"/>
  <c r="C101" s="1"/>
  <c r="D61"/>
  <c r="C57"/>
  <c r="D60"/>
  <c r="C60" l="1"/>
  <c r="D99"/>
  <c r="C99" s="1"/>
  <c r="C61"/>
  <c r="D100"/>
  <c r="C100" s="1"/>
</calcChain>
</file>

<file path=xl/sharedStrings.xml><?xml version="1.0" encoding="utf-8"?>
<sst xmlns="http://schemas.openxmlformats.org/spreadsheetml/2006/main" count="854" uniqueCount="183">
  <si>
    <t>Позиция</t>
  </si>
  <si>
    <t>Вложение в короб</t>
  </si>
  <si>
    <t>6 шт</t>
  </si>
  <si>
    <t>Вх цена на прямые поставки</t>
  </si>
  <si>
    <t>СГ</t>
  </si>
  <si>
    <t>Фото</t>
  </si>
  <si>
    <t>30 шт</t>
  </si>
  <si>
    <t xml:space="preserve">25 суток, t от -2 до +2  </t>
  </si>
  <si>
    <t>10 кг</t>
  </si>
  <si>
    <t>11 кг</t>
  </si>
  <si>
    <t xml:space="preserve">60 суток, t от -2 до +2  </t>
  </si>
  <si>
    <t>12 месяцев, t от -18</t>
  </si>
  <si>
    <t>Производитель</t>
  </si>
  <si>
    <t>ООО "Аквилон"</t>
  </si>
  <si>
    <t>ООО "Аквапром"</t>
  </si>
  <si>
    <t>ООО "Виват Фиш"</t>
  </si>
  <si>
    <t>192</t>
  </si>
  <si>
    <t>481,5</t>
  </si>
  <si>
    <t>461,6</t>
  </si>
  <si>
    <t xml:space="preserve">ООО " Блок Дмитрия Донского" </t>
  </si>
  <si>
    <t>3, 4 кг</t>
  </si>
  <si>
    <t>27кг</t>
  </si>
  <si>
    <t>27 кг</t>
  </si>
  <si>
    <t>ООО "Код рыб балтики"</t>
  </si>
  <si>
    <t>ООО "Рэд Фиш"</t>
  </si>
  <si>
    <t>Аргентина</t>
  </si>
  <si>
    <t>Китай</t>
  </si>
  <si>
    <t>ООО "Фуд Тим"</t>
  </si>
  <si>
    <t>ООО "Оливия Факел"</t>
  </si>
  <si>
    <t xml:space="preserve">120 суток, t от -2 до -4  </t>
  </si>
  <si>
    <t>20 шт</t>
  </si>
  <si>
    <t>Вх цена на  РЦ за 1 шт</t>
  </si>
  <si>
    <t>Сайда Свежемороженный тушка без головы потрошенный  1-2 кг  (в) без упаковки за 1 кг</t>
  </si>
  <si>
    <t>Сайда Свежемороженный тушка без головы потрошенный   2 кг  (в) без упаковки  за 1 кг</t>
  </si>
  <si>
    <t>Треска Свежемороженный тушка без головы потрошенный 1-2 кг  (в) без упаковки  за 1 кг</t>
  </si>
  <si>
    <t>Треска Свежемороженный тушка без головы потрошенный 2-3 кг  (в) без упаковки за 1 кг</t>
  </si>
  <si>
    <t>Треска Свежемороженный тушка без головы потрошенный 4 кг  (в) без упаковки  за 1 кг</t>
  </si>
  <si>
    <t>Треска Свежемороженный тушка без головы потрошенный 5 кг  (в) без упаковки за 1 кг</t>
  </si>
  <si>
    <t>Окунь окс. Свежемороженный  300/500 гр  (в) без упаковки  за 1 кг</t>
  </si>
  <si>
    <t>Окунь окс. Свежемороженный  150/300 гр  (в) без упаковки за 1 кг</t>
  </si>
  <si>
    <t>Горбуша ПСГ  за 1 кг</t>
  </si>
  <si>
    <t>Горбуша нр за 1 кг</t>
  </si>
  <si>
    <t>Нерка ПБГза 1 кг</t>
  </si>
  <si>
    <t>Нерка ПСГза 1 кг</t>
  </si>
  <si>
    <t>Кета ПБГ  за 1 кг</t>
  </si>
  <si>
    <t>Пикша Обрези технические (в) без упаковки за 1 кг</t>
  </si>
  <si>
    <t>Палтус Свежемороженный тушка без головы потрошенный  1-2 кг  (в) без упаковки за 1 кг</t>
  </si>
  <si>
    <t>Палтус Свежемороженный тушка без головы потрошенный 500-1000г  (в) без упаковки за 1 кг</t>
  </si>
  <si>
    <t>Хек Свежемороженный Филе в тубе (Аргентина)  (в) без упаковки за 1 кг</t>
  </si>
  <si>
    <t>Хек Свежемороженный тушка без головы потрошенный 300-500г (Китай)  (в) без упаковкиза 1 кг</t>
  </si>
  <si>
    <t>Хек Свежемороженный тушка без головы потрошенный 100-250г (Аргентина)  (в) без упаковки за 1 кг</t>
  </si>
  <si>
    <t>Форель Свежемороженная  0,9-1,4 кг+ Потрошенная без головы (в) без упаковки за 1 кг</t>
  </si>
  <si>
    <t>Форель Свежемороженная  1,4-1,8 кг+ Потрошенная без головы (в) без упаковки за 1 кг</t>
  </si>
  <si>
    <t>Форель Свежемороженная  1,8-2,4 кг+ Потрошенная без головы (в) без упаковки за 1 кг</t>
  </si>
  <si>
    <t>Форель Свежемороженная  1,4-1,8 кг+ Потрошенная с головой (в) без упаковки за 1 кг</t>
  </si>
  <si>
    <t>Форель Свежемороженная  0,9-1,4 кг+ Потрошенная с головой (в) без упаковки за 1 кг</t>
  </si>
  <si>
    <t>Форель Свежемороженная  1,8-2,4 кг+ Потрошенная с головой (в) без упаковки за 1 кг</t>
  </si>
  <si>
    <t>Форель Свежемороженная  0,8 кг+ Неразделанная (в) без упаковки за 1 кг</t>
  </si>
  <si>
    <t>Форель Холодного Копчения балык  1 кг+ потрошенная (в) без упаковки за 1 кг</t>
  </si>
  <si>
    <t>Форель Холодного Копчения пласт  1 кг+ потрошенная (в) без упаковки за 1 кг</t>
  </si>
  <si>
    <t>Форель Холодного Копчения тушка без головы  1 кг+ потрошенная (в) без упаковки за 1 кг</t>
  </si>
  <si>
    <t>Форель Пивной набор 150г в/у за 1 шт</t>
  </si>
  <si>
    <t>Фарш лососевый, туба  450г  за 1 шт</t>
  </si>
  <si>
    <t>Брюшки лососевые холодного копчения, 300г  за 1 шт</t>
  </si>
  <si>
    <t>Лепестки из филе атлантического лосося с/с 150г с укропом в/у  за 1 шт</t>
  </si>
  <si>
    <t>Лепестки из филе атлантического лосося х/к 150г с перцем в/у   за 1 шт</t>
  </si>
  <si>
    <t>Филе атлантического лосося с/с (слайсы) 200г  в/у  за 1 шт</t>
  </si>
  <si>
    <t>Филе атлантического лосося с/с с укропом  (слайсы) 200г в/у   за 1 шт</t>
  </si>
  <si>
    <t>Филе форели с/с (слайсы), в/у  200г  за 1 шт</t>
  </si>
  <si>
    <t>Филе атлантического лосося х/к (слайсы) 200г в/у   за 1 шт</t>
  </si>
  <si>
    <t>Филе атлантического лосося х/к с перцем (слайсы) 200г в/у   за 1 шт</t>
  </si>
  <si>
    <t>Колбаски - гриль из лососся, 4 штуки в упаковке, в/у 400г  за 1 шт</t>
  </si>
  <si>
    <t>Филе форели х/к (слайсы), в/у  200г  за 1 шт</t>
  </si>
  <si>
    <t>Фрикадельки из лососевых, 25 штук в упаковке  400г  за 1 шт</t>
  </si>
  <si>
    <t>Медальоны из лосося, 2 штуки в упаковке, в/у  200г  за 1 шт</t>
  </si>
  <si>
    <t>Мясо лосося с/с, в/у  200г  за 1 шт</t>
  </si>
  <si>
    <t>Мясо лосося с/м, в/у  200г  за 1 шт</t>
  </si>
  <si>
    <t>Тигровая креветка в панировке “Панко” 400г  за 1 шт</t>
  </si>
  <si>
    <t>Кольца кальмара в панировке “Панко” 400г  за 1 шт</t>
  </si>
  <si>
    <t>Стейки из форели с/м, в/у (2 стейка в упаковке) 300г  за 1 шт</t>
  </si>
  <si>
    <t>Стейки из лосося с/м, в/у (2 стейка в упаковке) 300г  за 1 шт</t>
  </si>
  <si>
    <t>Бабочки из лосося/форели с/м, в/у (2 бабочки в упаковке)  340г  за 1 шт</t>
  </si>
  <si>
    <t>Лосось, филе - кусок порция без кожи (3 штуки в упаковке патронаж)  390г  за 1 шт</t>
  </si>
  <si>
    <t>Лосось, филе - кусок порция на коже (3 штуки в упаковке патронаж)  390г  за 1 шт</t>
  </si>
  <si>
    <t>Лосось, филе - кусок порция на коже с лимонным соком (3 штуки в упаковке патронаж)  390г  за 1 шт</t>
  </si>
  <si>
    <t>Икра кеты соленая , соль до 3,6 %, упаковка в ведрах, пробитая, упаковка по 1 кг, за 1 кг</t>
  </si>
  <si>
    <t>Икра горбуши соленая , соль до 3,6 %, упаковка в ведрах, пробитая, упаковка по 1 кг, за 1 кг</t>
  </si>
  <si>
    <t>Икра нерки     соленая , соль до 3,6 %, упаковка в ведрах, пробитая, упаковка по 1 кг, за 1 кг</t>
  </si>
  <si>
    <t>Треска Свежемороженный Филе 5 кг  (в) без упаковки  за 1 кг</t>
  </si>
  <si>
    <t>Треска Свежемороженная Филе 150гр в/у за 1 шт ( Калининград)</t>
  </si>
  <si>
    <t>Мясо краба в/м 1 фаланга вакуум/1кг, 25 кг</t>
  </si>
  <si>
    <t>Мясо краба в/м Салатное вакуум/1кг, 25 кг</t>
  </si>
  <si>
    <t>Мясо краба в/м Микс вакуум/1кг, 25 кг</t>
  </si>
  <si>
    <t>Мясо краба в/м Роза вакуум/1кг, 25 кг</t>
  </si>
  <si>
    <t>Форель Слабосоленная филе-кусок 150г в/у за 1 шт из охл сырья Осетия</t>
  </si>
  <si>
    <t>Форель Слабосоленная филе-кусок 200г в/у за 1 шт из охл сырья Осетия</t>
  </si>
  <si>
    <t>Форель Слабосоленная филе-кусок 250г в/у за 1 шт из охл сырья Осетия</t>
  </si>
  <si>
    <t>Форель Слабосоленная филе-кусок 300г в/у за 1 шт из охл сырья Осетия</t>
  </si>
  <si>
    <t>Форель Слабосоленная филе-нарезка 100г в/у за 1 шт из охл сырья Осетия</t>
  </si>
  <si>
    <t>Форель Слабосоленная филе-нарезка 150г в/у  за 1 шт из охл сырья Осетия</t>
  </si>
  <si>
    <t>Форель Слабосоленная филе-нарезка 200г в/у за 1 шт из охл сырья Осетия</t>
  </si>
  <si>
    <t>Форель Слабосоленная филе-нарезка 250г в/у за 1 шт из охл сырья Осетия</t>
  </si>
  <si>
    <t>Форель Слабосоленная филе-нарезка 300г в/у за 1 шт из охл сырья Осетия</t>
  </si>
  <si>
    <t xml:space="preserve">Горбуша Слабосоленная филе-кусок 150г в/у за 1 шт из см сырья  </t>
  </si>
  <si>
    <t xml:space="preserve">Горбуша Слабосоленная филе-кусок 200г в/у за 1 шт из см сырья  </t>
  </si>
  <si>
    <t xml:space="preserve">Горбуша Слабосоленная филе-нарезка 100г в/у за 1 шт из см сырья  </t>
  </si>
  <si>
    <t xml:space="preserve">Горбуша Слабосоленная филе-нарезка 150г в/у  за 1 шт из см сырья  </t>
  </si>
  <si>
    <t xml:space="preserve">Горбуша Слабосоленная филе-нарезка 200г в/у за 1 шт из см сырья  </t>
  </si>
  <si>
    <t>ООО "ВиватФиш"</t>
  </si>
  <si>
    <t xml:space="preserve">Нерка Слабосоленная филе-нарезка 200г в/у за 1 шт из см сырья  </t>
  </si>
  <si>
    <t xml:space="preserve">Нерка Слабосоленная филе-нарезка 150г в/у за 1 шт из см сырья  </t>
  </si>
  <si>
    <t xml:space="preserve">Нерка Слабосоленная филе-нарезка 100г в/у за 1 шт из см сырья  </t>
  </si>
  <si>
    <t xml:space="preserve">Нерка Слабосоленная филе-нарезка 150г в/у  за 1 шт из см сырья  </t>
  </si>
  <si>
    <t>Камбала Б/Б б/г без икры (М)</t>
  </si>
  <si>
    <t>Камбала Б/Б Б/Г икр (М)</t>
  </si>
  <si>
    <t xml:space="preserve">Корющка Н/Р икр 25+ </t>
  </si>
  <si>
    <t>Стейк Кета вакуум/1кг, 25 кг</t>
  </si>
  <si>
    <t>Стейк Нерка вакуум/1кг, 25 кг</t>
  </si>
  <si>
    <t>Стейк КИЖУЧА  вакуум/1кг, 25 кг</t>
  </si>
  <si>
    <t>30кг</t>
  </si>
  <si>
    <t>22кг</t>
  </si>
  <si>
    <t>ООО "Колхоз Имени Ленина"</t>
  </si>
  <si>
    <t>25 кг</t>
  </si>
  <si>
    <t>Голец НР за 1 кг</t>
  </si>
  <si>
    <t>В каких Торговых Сетях представлена продукция</t>
  </si>
  <si>
    <t>Х5, Светофор, Магнолия</t>
  </si>
  <si>
    <t>Дикси, выведена из матрицы 2019, смена менеджеров</t>
  </si>
  <si>
    <t>ТС "Виктория"</t>
  </si>
  <si>
    <t>Лента</t>
  </si>
  <si>
    <t>Фуд Сити, Бухта</t>
  </si>
  <si>
    <t>не представлена</t>
  </si>
  <si>
    <t>Форель Свежемороженная  0,8 кг+ Неразделанная  в  упаковке флоу/пак по  1 кг Maxifish ( аналог Агама)</t>
  </si>
  <si>
    <t>Форель Свежемороженная  1,8-2,4 кг+ Потрошенная с головой в  упаковке флоу/пак по  1 кг Maxifish ( аналог Агама)</t>
  </si>
  <si>
    <t>Форель Свежемороженная  1,4-1,8 кг+ Потрошенная с головой в  упаковке флоу/пак по  1 кг Maxifish ( аналог Агама)</t>
  </si>
  <si>
    <t>Форель Свежемороженная  0,9-1,4 кг+ Потрошенная с головой в  упаковке флоу/пак по  1 кг Maxifish ( аналог Агама)</t>
  </si>
  <si>
    <t>Форель Свежемороженная  1,8-2,4 кг+ Потрошенная без головы в  упаковке флоу/пак по  1 кг Maxifish ( аналог Агама)</t>
  </si>
  <si>
    <t>Форель Свежемороженная  1,4-1,8 кг+ Потрошенная без головы в  упаковке флоу/пак по  1 кг Maxifish ( аналог Агама)</t>
  </si>
  <si>
    <t>Форель Свежемороженная  0,9-1,4 кг+ Потрошенная без головы в  упаковке флоу/пак по  1 кг Maxifish ( аналог Агама)</t>
  </si>
  <si>
    <t>Хек Свежемороженный тушка без головы потрошенный 100-250г (Аргентина)  в  упаковке флоу/пак по  1 кг Maxifish ( аналог Агама)</t>
  </si>
  <si>
    <t>Хек Свежемороженный тушка без головы потрошенный 300-500г (Китай) в  упаковке флоу/пак по  1 кг Maxifish ( аналог Агама)</t>
  </si>
  <si>
    <t>Хек Свежемороженный Филе в тубе (Аргентина)  в  упаковке флоу/пак по  1 кг Maxifish ( аналог Агама)</t>
  </si>
  <si>
    <t>Палтус Свежемороженный тушка без головы потрошенный 500-1000г  в  упаковке флоу/пак по  1 кг Maxifish ( аналог Агама)</t>
  </si>
  <si>
    <t>Палтус Свежемороженный тушка без головы потрошенный  1-2 кг в  упаковке флоу/пак по  1 кг Maxifish ( аналог Агама)</t>
  </si>
  <si>
    <t>Пикша Обрези технические в  упаковке флоу/пак по  1 кг Maxifish ( аналог Агама)</t>
  </si>
  <si>
    <t>Сайда Свежемороженный тушка без головы потрошенный  1-2 кг  в  упаковке флоу/пак по  1 кг Maxifish ( аналог Агама)</t>
  </si>
  <si>
    <t>Сайда Свежемороженный тушка без головы потрошенный   2 кг  в  упаковке флоу/пак по  1 кг Maxifish ( аналог Агама)</t>
  </si>
  <si>
    <t>Треска Свежемороженный тушка без головы потрошенный 1-2 кг  в  упаковке флоу/пак по  1 кг Maxifish ( аналог Агама)</t>
  </si>
  <si>
    <t>Треска Свежемороженный тушка без головы потрошенный 2-3 кг в  упаковке флоу/пак по  1 кг Maxifish ( аналог Агама)</t>
  </si>
  <si>
    <t>Треска Свежемороженный тушка без головы потрошенный 4 кг  в  упаковке флоу/пак по  1 кг Maxifish ( аналог Агама)</t>
  </si>
  <si>
    <t>Треска Свежемороженный тушка без головы потрошенный 5 кг в  упаковке флоу/пак по  1 кг Maxifish ( аналог Агама)</t>
  </si>
  <si>
    <t>Треска Свежемороженный Филе 5 кг в  упаковке флоу/пак по  1 кг Maxifish ( аналог Агама)</t>
  </si>
  <si>
    <t>Треска Свежемороженная Филе 150гр  за 1 шт ( Калининград) в  упаковке в/у по  1 кг Maxifish ( аналог Агама)</t>
  </si>
  <si>
    <t>Окунь окс. Свежемороженный  300/500 гр  в  упаковке флоу/пак по  1 кг Maxifish ( аналог Агама)</t>
  </si>
  <si>
    <t>Окунь окс. Свежемороженный  150/300 гр  в  упаковке флоу/пак по  1 кг Maxifish ( аналог Агама)</t>
  </si>
  <si>
    <t>Горбуша ПСГ  за 1 кг в  упаковке флоу/пак по  1 кг Maxifish ( аналог Агама)</t>
  </si>
  <si>
    <t>Горбуша нр за 1 кг в  упаковке флоу/пак по  1 кг Maxifish ( аналог Агама)</t>
  </si>
  <si>
    <t>Нерка ПБГза 1 кг в  упаковке флоу/пак по  1 кг Maxifish ( аналог Агама)</t>
  </si>
  <si>
    <t>Нерка ПСГза 1 кг в  упаковке флоу/пак по  1 кг Maxifish ( аналог Агама)</t>
  </si>
  <si>
    <t>Кета ПБГ  за 1 кг в  упаковке флоу/пак по  1 кг Maxifish ( аналог Агама)</t>
  </si>
  <si>
    <t>Голец НР за 1 кг в  упаковке флоу/пак по  1 кг Maxifish ( аналог Агама)</t>
  </si>
  <si>
    <t xml:space="preserve">Мясо краба в/м 1 фаланга вакуум/1кг, 25 кг в  упаковке в/у по  1 кг Maxifish  </t>
  </si>
  <si>
    <t>Мясо краба в/м Салатное вакуум/1кг, 25 кг в  упаковке в/у по  1 кг Maxifish</t>
  </si>
  <si>
    <t>Мясо краба в/м Микс вакуум/1кг, 25 кг в  упаковке в/у по  1 кг Maxifish</t>
  </si>
  <si>
    <t>Мясо краба в/м Роза вакуум/1кг, 25 кг в  упаковке в/у по  1 кг Maxifish</t>
  </si>
  <si>
    <t>Стейк КИЖУЧА  вакуум/1кг, 25 кг в  упаковке в/у по  1 кг Maxifish</t>
  </si>
  <si>
    <t>Стейк Нерка вакуум/1кг, 25 кг в  упаковке в/у по  1 кг Maxifish</t>
  </si>
  <si>
    <t>Стейк Кета вакуум/1кг, 25 кг в  упаковке в/у по  1 кг Maxifish</t>
  </si>
  <si>
    <t>Камбала Б/Б б/г без икры (М) в  упаковке флоу/пак по  1 кг Maxifish</t>
  </si>
  <si>
    <t>Камбала Б/Б Б/Г икр (М)  в  упаковке флоу/пакпо  1 кг Maxifish</t>
  </si>
  <si>
    <t>Корющка Н/Р икр 25+  в  упаковке флоу/пакпо  1 кг Maxifish</t>
  </si>
  <si>
    <t>Форель Слабосоленная филе-нарезка 100г ( с КУНЖУТОМ)  в/у за 1 шт из охл сырья Осетия</t>
  </si>
  <si>
    <t>Форель Слабосоленная филе-нарезка 100г ( с РАЗМАРИНОМ) в/у за 1 шт из охл сырья Осетия</t>
  </si>
  <si>
    <t>Форель Слабосоленная филе-нарезка 100г (с Свеклой) в/у за 1 шт из охл сырья Осетия</t>
  </si>
  <si>
    <t>Форель Пивной набор 150г ванночка- упаковка  за 1 шт</t>
  </si>
  <si>
    <t>Котлеты из лососевых (свежемороженные), 25 штук в упаковке  400г  за 1 шт</t>
  </si>
  <si>
    <t>Форель Холодного Копчения балык  1 кг+ потрошенная в/у за 1 кг</t>
  </si>
  <si>
    <t>Икра горбуши соленая , соль до 3,6 %, упаковка в ведрах, пробитая, упаковка в ведерка по 1 кг, за 1 кг</t>
  </si>
  <si>
    <t>Икра кеты соленая , соль до 3,6 %, упаковка в ведрах, пробитая, упаковка в ведерка по 1 кг, за 1 кг</t>
  </si>
  <si>
    <t>Икра нерки  соленая , соль до 3,6 %, упаковка в ведрах, пробитая, упаковка в ведерка по 1 кг, за 1 кг</t>
  </si>
  <si>
    <t>Не представлены</t>
  </si>
  <si>
    <t>Хребты лососевые горячего копчения, 400г  за 1 шт</t>
  </si>
  <si>
    <t>Форель Холодного Копчения Пласт 0,4 кг+ потрошенная (в) без упаковки за 1 кг</t>
  </si>
  <si>
    <t>Форель Холодного Копчения Юкола 0,35 кг+ потрошенная (в) без упаковки за 1 кг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</si>
</sst>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7">
    <xf numFmtId="0" fontId="0" fillId="0" borderId="0" xfId="0"/>
    <xf numFmtId="0" fontId="0" fillId="3" borderId="0" xfId="0" applyFill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3" fillId="0" borderId="0" xfId="0" applyFont="1"/>
    <xf numFmtId="0" fontId="3" fillId="3" borderId="4" xfId="0" applyFont="1" applyFill="1" applyBorder="1"/>
    <xf numFmtId="0" fontId="3" fillId="0" borderId="4" xfId="0" applyFont="1" applyBorder="1"/>
    <xf numFmtId="0" fontId="3" fillId="3" borderId="5" xfId="0" applyFont="1" applyFill="1" applyBorder="1"/>
    <xf numFmtId="0" fontId="0" fillId="3" borderId="0" xfId="0" applyFill="1" applyBorder="1"/>
    <xf numFmtId="0" fontId="3" fillId="3" borderId="0" xfId="0" applyFont="1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6" xfId="0" applyFill="1" applyBorder="1"/>
    <xf numFmtId="0" fontId="3" fillId="3" borderId="4" xfId="0" applyFont="1" applyFill="1" applyBorder="1" applyAlignment="1">
      <alignment horizontal="left" vertical="center" wrapText="1"/>
    </xf>
    <xf numFmtId="165" fontId="3" fillId="3" borderId="4" xfId="1" applyNumberFormat="1" applyFont="1" applyFill="1" applyBorder="1" applyAlignment="1">
      <alignment horizontal="left" vertical="center"/>
    </xf>
    <xf numFmtId="0" fontId="3" fillId="3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5" fontId="3" fillId="3" borderId="7" xfId="1" applyNumberFormat="1" applyFont="1" applyFill="1" applyBorder="1" applyAlignment="1">
      <alignment horizontal="left" vertical="center"/>
    </xf>
    <xf numFmtId="0" fontId="3" fillId="0" borderId="5" xfId="0" applyFont="1" applyBorder="1"/>
    <xf numFmtId="0" fontId="3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/>
    </xf>
    <xf numFmtId="165" fontId="3" fillId="2" borderId="7" xfId="1" applyNumberFormat="1" applyFont="1" applyFill="1" applyBorder="1" applyAlignment="1">
      <alignment horizontal="left" vertical="center"/>
    </xf>
    <xf numFmtId="0" fontId="3" fillId="3" borderId="8" xfId="0" applyFont="1" applyFill="1" applyBorder="1" applyAlignment="1">
      <alignment horizontal="left" vertical="center"/>
    </xf>
    <xf numFmtId="165" fontId="3" fillId="3" borderId="9" xfId="1" applyNumberFormat="1" applyFont="1" applyFill="1" applyBorder="1" applyAlignment="1">
      <alignment horizontal="left" vertical="center"/>
    </xf>
    <xf numFmtId="0" fontId="3" fillId="3" borderId="8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65" fontId="3" fillId="2" borderId="9" xfId="1" applyNumberFormat="1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/>
    </xf>
    <xf numFmtId="16" fontId="3" fillId="3" borderId="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65" fontId="3" fillId="3" borderId="4" xfId="1" applyNumberFormat="1" applyFont="1" applyFill="1" applyBorder="1" applyAlignment="1">
      <alignment horizontal="center" vertical="center"/>
    </xf>
    <xf numFmtId="165" fontId="3" fillId="3" borderId="4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165" fontId="4" fillId="3" borderId="4" xfId="1" applyNumberFormat="1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 wrapText="1"/>
    </xf>
    <xf numFmtId="165" fontId="4" fillId="3" borderId="9" xfId="1" applyNumberFormat="1" applyFont="1" applyFill="1" applyBorder="1" applyAlignment="1">
      <alignment horizontal="left" vertical="center"/>
    </xf>
    <xf numFmtId="165" fontId="4" fillId="3" borderId="7" xfId="1" applyNumberFormat="1" applyFont="1" applyFill="1" applyBorder="1" applyAlignment="1">
      <alignment horizontal="left" vertical="center"/>
    </xf>
    <xf numFmtId="0" fontId="0" fillId="3" borderId="2" xfId="0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165" fontId="3" fillId="3" borderId="9" xfId="1" applyNumberFormat="1" applyFont="1" applyFill="1" applyBorder="1" applyAlignment="1">
      <alignment horizontal="left" vertical="center" wrapText="1"/>
    </xf>
    <xf numFmtId="165" fontId="3" fillId="2" borderId="9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3" fillId="3" borderId="8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0" fillId="0" borderId="0" xfId="0" applyAlignment="1">
      <alignment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5032376</xdr:colOff>
      <xdr:row>0</xdr:row>
      <xdr:rowOff>95250</xdr:rowOff>
    </xdr:from>
    <xdr:to>
      <xdr:col>2</xdr:col>
      <xdr:colOff>984251</xdr:colOff>
      <xdr:row>3</xdr:row>
      <xdr:rowOff>603250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376" y="95250"/>
          <a:ext cx="4286250" cy="1079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1800224</xdr:colOff>
      <xdr:row>4</xdr:row>
      <xdr:rowOff>1000126</xdr:rowOff>
    </xdr:from>
    <xdr:to>
      <xdr:col>7</xdr:col>
      <xdr:colOff>2476500</xdr:colOff>
      <xdr:row>5</xdr:row>
      <xdr:rowOff>1857284</xdr:rowOff>
    </xdr:to>
    <xdr:pic>
      <xdr:nvPicPr>
        <xdr:cNvPr id="3" name="Рисунок 2" descr="IMG_20180917_1008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579849" y="2286001"/>
          <a:ext cx="2501901" cy="1873158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5</xdr:row>
      <xdr:rowOff>1841500</xdr:rowOff>
    </xdr:from>
    <xdr:to>
      <xdr:col>8</xdr:col>
      <xdr:colOff>48625</xdr:colOff>
      <xdr:row>7</xdr:row>
      <xdr:rowOff>36469</xdr:rowOff>
    </xdr:to>
    <xdr:pic>
      <xdr:nvPicPr>
        <xdr:cNvPr id="5" name="Рисунок 4" descr="IMG_20180917_10104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21125" y="4143375"/>
          <a:ext cx="2525125" cy="1941469"/>
        </a:xfrm>
        <a:prstGeom prst="rect">
          <a:avLst/>
        </a:prstGeom>
      </xdr:spPr>
    </xdr:pic>
    <xdr:clientData/>
  </xdr:twoCellAnchor>
  <xdr:twoCellAnchor editAs="oneCell">
    <xdr:from>
      <xdr:col>6</xdr:col>
      <xdr:colOff>1825624</xdr:colOff>
      <xdr:row>6</xdr:row>
      <xdr:rowOff>1873249</xdr:rowOff>
    </xdr:from>
    <xdr:to>
      <xdr:col>8</xdr:col>
      <xdr:colOff>26457</xdr:colOff>
      <xdr:row>8</xdr:row>
      <xdr:rowOff>15874</xdr:rowOff>
    </xdr:to>
    <xdr:pic>
      <xdr:nvPicPr>
        <xdr:cNvPr id="6" name="Рисунок 5" descr="IMG_20180917_1008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05249" y="6048374"/>
          <a:ext cx="2518833" cy="18891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1809750</xdr:colOff>
      <xdr:row>7</xdr:row>
      <xdr:rowOff>1857374</xdr:rowOff>
    </xdr:from>
    <xdr:to>
      <xdr:col>7</xdr:col>
      <xdr:colOff>1222375</xdr:colOff>
      <xdr:row>9</xdr:row>
      <xdr:rowOff>4479</xdr:rowOff>
    </xdr:to>
    <xdr:pic>
      <xdr:nvPicPr>
        <xdr:cNvPr id="7" name="Рисунок 6" descr="IMG-20191106-WA0022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589375" y="7905749"/>
          <a:ext cx="1238250" cy="1893605"/>
        </a:xfrm>
        <a:prstGeom prst="rect">
          <a:avLst/>
        </a:prstGeom>
      </xdr:spPr>
    </xdr:pic>
    <xdr:clientData/>
  </xdr:twoCellAnchor>
  <xdr:twoCellAnchor editAs="oneCell">
    <xdr:from>
      <xdr:col>7</xdr:col>
      <xdr:colOff>1079625</xdr:colOff>
      <xdr:row>7</xdr:row>
      <xdr:rowOff>1841503</xdr:rowOff>
    </xdr:from>
    <xdr:to>
      <xdr:col>7</xdr:col>
      <xdr:colOff>2476500</xdr:colOff>
      <xdr:row>9</xdr:row>
      <xdr:rowOff>16750</xdr:rowOff>
    </xdr:to>
    <xdr:pic>
      <xdr:nvPicPr>
        <xdr:cNvPr id="9" name="Рисунок 8" descr="IMG_20180917_10074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5400000">
          <a:off x="17422439" y="8152314"/>
          <a:ext cx="1921747" cy="1396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1863723</xdr:rowOff>
    </xdr:from>
    <xdr:to>
      <xdr:col>8</xdr:col>
      <xdr:colOff>19403</xdr:colOff>
      <xdr:row>9</xdr:row>
      <xdr:rowOff>1857374</xdr:rowOff>
    </xdr:to>
    <xdr:pic>
      <xdr:nvPicPr>
        <xdr:cNvPr id="10" name="Рисунок 9" descr="IMG-20191106-WA0024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605250" y="9785348"/>
          <a:ext cx="2511778" cy="1866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1800224</xdr:colOff>
      <xdr:row>14</xdr:row>
      <xdr:rowOff>15875</xdr:rowOff>
    </xdr:from>
    <xdr:to>
      <xdr:col>7</xdr:col>
      <xdr:colOff>2476499</xdr:colOff>
      <xdr:row>15</xdr:row>
      <xdr:rowOff>27780</xdr:rowOff>
    </xdr:to>
    <xdr:pic>
      <xdr:nvPicPr>
        <xdr:cNvPr id="11" name="Рисунок 10" descr="IMG_20180917_10111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579849" y="19177000"/>
          <a:ext cx="2501900" cy="188515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15874</xdr:rowOff>
    </xdr:from>
    <xdr:to>
      <xdr:col>7</xdr:col>
      <xdr:colOff>2476500</xdr:colOff>
      <xdr:row>17</xdr:row>
      <xdr:rowOff>15875</xdr:rowOff>
    </xdr:to>
    <xdr:pic>
      <xdr:nvPicPr>
        <xdr:cNvPr id="12" name="Рисунок 11" descr="IMG_20180917_1012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605250" y="22923499"/>
          <a:ext cx="2476500" cy="1873251"/>
        </a:xfrm>
        <a:prstGeom prst="rect">
          <a:avLst/>
        </a:prstGeom>
      </xdr:spPr>
    </xdr:pic>
    <xdr:clientData/>
  </xdr:twoCellAnchor>
  <xdr:twoCellAnchor editAs="oneCell">
    <xdr:from>
      <xdr:col>6</xdr:col>
      <xdr:colOff>1816098</xdr:colOff>
      <xdr:row>15</xdr:row>
      <xdr:rowOff>15876</xdr:rowOff>
    </xdr:from>
    <xdr:to>
      <xdr:col>7</xdr:col>
      <xdr:colOff>2492374</xdr:colOff>
      <xdr:row>16</xdr:row>
      <xdr:rowOff>10809</xdr:rowOff>
    </xdr:to>
    <xdr:pic>
      <xdr:nvPicPr>
        <xdr:cNvPr id="13" name="Рисунок 12" descr="IMG-20200324-WA00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16912582" y="20733392"/>
          <a:ext cx="1868183" cy="2501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1819275</xdr:colOff>
      <xdr:row>9</xdr:row>
      <xdr:rowOff>1857373</xdr:rowOff>
    </xdr:from>
    <xdr:to>
      <xdr:col>8</xdr:col>
      <xdr:colOff>13053</xdr:colOff>
      <xdr:row>10</xdr:row>
      <xdr:rowOff>1851024</xdr:rowOff>
    </xdr:to>
    <xdr:pic>
      <xdr:nvPicPr>
        <xdr:cNvPr id="14" name="Рисунок 13" descr="IMG-20191106-WA0024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598900" y="11652248"/>
          <a:ext cx="2511778" cy="1866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1812925</xdr:colOff>
      <xdr:row>10</xdr:row>
      <xdr:rowOff>1851023</xdr:rowOff>
    </xdr:from>
    <xdr:to>
      <xdr:col>8</xdr:col>
      <xdr:colOff>6703</xdr:colOff>
      <xdr:row>12</xdr:row>
      <xdr:rowOff>0</xdr:rowOff>
    </xdr:to>
    <xdr:pic>
      <xdr:nvPicPr>
        <xdr:cNvPr id="15" name="Рисунок 14" descr="IMG-20191106-WA0024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592550" y="13519148"/>
          <a:ext cx="2511778" cy="1895477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12</xdr:row>
      <xdr:rowOff>3173</xdr:rowOff>
    </xdr:from>
    <xdr:to>
      <xdr:col>8</xdr:col>
      <xdr:colOff>32103</xdr:colOff>
      <xdr:row>12</xdr:row>
      <xdr:rowOff>1870074</xdr:rowOff>
    </xdr:to>
    <xdr:pic>
      <xdr:nvPicPr>
        <xdr:cNvPr id="16" name="Рисунок 15" descr="IMG-20191106-WA0024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617950" y="15417798"/>
          <a:ext cx="2511778" cy="1866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1816100</xdr:colOff>
      <xdr:row>12</xdr:row>
      <xdr:rowOff>1857375</xdr:rowOff>
    </xdr:from>
    <xdr:to>
      <xdr:col>8</xdr:col>
      <xdr:colOff>9878</xdr:colOff>
      <xdr:row>14</xdr:row>
      <xdr:rowOff>22224</xdr:rowOff>
    </xdr:to>
    <xdr:pic>
      <xdr:nvPicPr>
        <xdr:cNvPr id="17" name="Рисунок 16" descr="IMG-20191106-WA0024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595725" y="17272000"/>
          <a:ext cx="2511778" cy="1911349"/>
        </a:xfrm>
        <a:prstGeom prst="rect">
          <a:avLst/>
        </a:prstGeom>
      </xdr:spPr>
    </xdr:pic>
    <xdr:clientData/>
  </xdr:twoCellAnchor>
  <xdr:twoCellAnchor editAs="oneCell">
    <xdr:from>
      <xdr:col>6</xdr:col>
      <xdr:colOff>1815339</xdr:colOff>
      <xdr:row>19</xdr:row>
      <xdr:rowOff>1857374</xdr:rowOff>
    </xdr:from>
    <xdr:to>
      <xdr:col>8</xdr:col>
      <xdr:colOff>22224</xdr:colOff>
      <xdr:row>22</xdr:row>
      <xdr:rowOff>95250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594964" y="30384749"/>
          <a:ext cx="2524885" cy="38576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15114</xdr:colOff>
      <xdr:row>22</xdr:row>
      <xdr:rowOff>9523</xdr:rowOff>
    </xdr:from>
    <xdr:to>
      <xdr:col>8</xdr:col>
      <xdr:colOff>47624</xdr:colOff>
      <xdr:row>24</xdr:row>
      <xdr:rowOff>1857374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620364" y="34156648"/>
          <a:ext cx="2524885" cy="559435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1816098</xdr:colOff>
      <xdr:row>17</xdr:row>
      <xdr:rowOff>1</xdr:rowOff>
    </xdr:from>
    <xdr:to>
      <xdr:col>8</xdr:col>
      <xdr:colOff>31749</xdr:colOff>
      <xdr:row>18</xdr:row>
      <xdr:rowOff>1</xdr:rowOff>
    </xdr:to>
    <xdr:pic>
      <xdr:nvPicPr>
        <xdr:cNvPr id="23" name="Рисунок 22" descr="IMG-20190903-WA014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595723" y="24780876"/>
          <a:ext cx="2533651" cy="1873250"/>
        </a:xfrm>
        <a:prstGeom prst="rect">
          <a:avLst/>
        </a:prstGeom>
      </xdr:spPr>
    </xdr:pic>
    <xdr:clientData/>
  </xdr:twoCellAnchor>
  <xdr:twoCellAnchor editAs="oneCell">
    <xdr:from>
      <xdr:col>6</xdr:col>
      <xdr:colOff>1817688</xdr:colOff>
      <xdr:row>17</xdr:row>
      <xdr:rowOff>1857374</xdr:rowOff>
    </xdr:from>
    <xdr:to>
      <xdr:col>7</xdr:col>
      <xdr:colOff>2476501</xdr:colOff>
      <xdr:row>19</xdr:row>
      <xdr:rowOff>1841499</xdr:rowOff>
    </xdr:to>
    <xdr:pic>
      <xdr:nvPicPr>
        <xdr:cNvPr id="24" name="Рисунок 23" descr="IMG-20190903-WA0143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597313" y="26638249"/>
          <a:ext cx="2484438" cy="37306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2476500</xdr:colOff>
      <xdr:row>26</xdr:row>
      <xdr:rowOff>15875</xdr:rowOff>
    </xdr:to>
    <xdr:pic>
      <xdr:nvPicPr>
        <xdr:cNvPr id="25" name="Рисунок 24" descr="IMG-20191113-WA001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605250" y="39766875"/>
          <a:ext cx="2476500" cy="1889125"/>
        </a:xfrm>
        <a:prstGeom prst="rect">
          <a:avLst/>
        </a:prstGeom>
      </xdr:spPr>
    </xdr:pic>
    <xdr:clientData/>
  </xdr:twoCellAnchor>
  <xdr:twoCellAnchor editAs="oneCell">
    <xdr:from>
      <xdr:col>6</xdr:col>
      <xdr:colOff>1817690</xdr:colOff>
      <xdr:row>26</xdr:row>
      <xdr:rowOff>7937</xdr:rowOff>
    </xdr:from>
    <xdr:to>
      <xdr:col>8</xdr:col>
      <xdr:colOff>47626</xdr:colOff>
      <xdr:row>27</xdr:row>
      <xdr:rowOff>2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rot="16200000">
          <a:off x="16938625" y="41306752"/>
          <a:ext cx="1865315" cy="254793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1793875</xdr:colOff>
      <xdr:row>35</xdr:row>
      <xdr:rowOff>1857375</xdr:rowOff>
    </xdr:from>
    <xdr:to>
      <xdr:col>7</xdr:col>
      <xdr:colOff>1492267</xdr:colOff>
      <xdr:row>37</xdr:row>
      <xdr:rowOff>31750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>
          <a:off x="16573500" y="65976500"/>
          <a:ext cx="1524017" cy="1920875"/>
        </a:xfrm>
        <a:prstGeom prst="rect">
          <a:avLst/>
        </a:prstGeom>
      </xdr:spPr>
    </xdr:pic>
    <xdr:clientData/>
  </xdr:twoCellAnchor>
  <xdr:twoCellAnchor editAs="oneCell">
    <xdr:from>
      <xdr:col>7</xdr:col>
      <xdr:colOff>1000126</xdr:colOff>
      <xdr:row>36</xdr:row>
      <xdr:rowOff>1</xdr:rowOff>
    </xdr:from>
    <xdr:to>
      <xdr:col>8</xdr:col>
      <xdr:colOff>2116</xdr:colOff>
      <xdr:row>37</xdr:row>
      <xdr:rowOff>29511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>
          <a:off x="17605376" y="65992376"/>
          <a:ext cx="1494365" cy="1902760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33</xdr:row>
      <xdr:rowOff>31751</xdr:rowOff>
    </xdr:from>
    <xdr:to>
      <xdr:col>8</xdr:col>
      <xdr:colOff>15875</xdr:colOff>
      <xdr:row>34</xdr:row>
      <xdr:rowOff>63500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>
          <a:off x="16621125" y="56657876"/>
          <a:ext cx="2492375" cy="1904999"/>
        </a:xfrm>
        <a:prstGeom prst="rect">
          <a:avLst/>
        </a:prstGeom>
      </xdr:spPr>
    </xdr:pic>
    <xdr:clientData/>
  </xdr:twoCellAnchor>
  <xdr:twoCellAnchor editAs="oneCell">
    <xdr:from>
      <xdr:col>6</xdr:col>
      <xdr:colOff>1815396</xdr:colOff>
      <xdr:row>30</xdr:row>
      <xdr:rowOff>705</xdr:rowOff>
    </xdr:from>
    <xdr:to>
      <xdr:col>7</xdr:col>
      <xdr:colOff>2444749</xdr:colOff>
      <xdr:row>31</xdr:row>
      <xdr:rowOff>79379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 rot="5400000">
          <a:off x="16846548" y="50755553"/>
          <a:ext cx="1951924" cy="2454978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31</xdr:row>
      <xdr:rowOff>47623</xdr:rowOff>
    </xdr:from>
    <xdr:to>
      <xdr:col>8</xdr:col>
      <xdr:colOff>0</xdr:colOff>
      <xdr:row>33</xdr:row>
      <xdr:rowOff>70206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 rot="10800000">
          <a:off x="16643349" y="52927248"/>
          <a:ext cx="2454276" cy="3769083"/>
        </a:xfrm>
        <a:prstGeom prst="rect">
          <a:avLst/>
        </a:prstGeom>
      </xdr:spPr>
    </xdr:pic>
    <xdr:clientData/>
  </xdr:twoCellAnchor>
  <xdr:twoCellAnchor editAs="oneCell">
    <xdr:from>
      <xdr:col>6</xdr:col>
      <xdr:colOff>1820626</xdr:colOff>
      <xdr:row>26</xdr:row>
      <xdr:rowOff>1857375</xdr:rowOff>
    </xdr:from>
    <xdr:to>
      <xdr:col>8</xdr:col>
      <xdr:colOff>0</xdr:colOff>
      <xdr:row>28</xdr:row>
      <xdr:rowOff>0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6600251" y="43497500"/>
          <a:ext cx="2497374" cy="1889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1809750</xdr:colOff>
      <xdr:row>28</xdr:row>
      <xdr:rowOff>15875</xdr:rowOff>
    </xdr:from>
    <xdr:to>
      <xdr:col>8</xdr:col>
      <xdr:colOff>6350</xdr:colOff>
      <xdr:row>29</xdr:row>
      <xdr:rowOff>15875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6589375" y="45402500"/>
          <a:ext cx="2514600" cy="18732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15874</xdr:colOff>
      <xdr:row>34</xdr:row>
      <xdr:rowOff>1000125</xdr:rowOff>
    </xdr:from>
    <xdr:to>
      <xdr:col>8</xdr:col>
      <xdr:colOff>79374</xdr:colOff>
      <xdr:row>36</xdr:row>
      <xdr:rowOff>0</xdr:rowOff>
    </xdr:to>
    <xdr:pic>
      <xdr:nvPicPr>
        <xdr:cNvPr id="308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6621124" y="59499500"/>
          <a:ext cx="2555875" cy="2746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</xdr:colOff>
      <xdr:row>34</xdr:row>
      <xdr:rowOff>0</xdr:rowOff>
    </xdr:from>
    <xdr:to>
      <xdr:col>8</xdr:col>
      <xdr:colOff>47625</xdr:colOff>
      <xdr:row>34</xdr:row>
      <xdr:rowOff>1031877</xdr:rowOff>
    </xdr:to>
    <xdr:pic>
      <xdr:nvPicPr>
        <xdr:cNvPr id="4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 rot="16200000">
          <a:off x="17359312" y="57745315"/>
          <a:ext cx="1031877" cy="25399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37</xdr:row>
      <xdr:rowOff>15873</xdr:rowOff>
    </xdr:from>
    <xdr:to>
      <xdr:col>7</xdr:col>
      <xdr:colOff>1232935</xdr:colOff>
      <xdr:row>38</xdr:row>
      <xdr:rowOff>15873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>
          <a:off x="16605250" y="64134998"/>
          <a:ext cx="1232935" cy="1873250"/>
        </a:xfrm>
        <a:prstGeom prst="rect">
          <a:avLst/>
        </a:prstGeom>
      </xdr:spPr>
    </xdr:pic>
    <xdr:clientData/>
  </xdr:twoCellAnchor>
  <xdr:twoCellAnchor editAs="oneCell">
    <xdr:from>
      <xdr:col>7</xdr:col>
      <xdr:colOff>1204061</xdr:colOff>
      <xdr:row>37</xdr:row>
      <xdr:rowOff>0</xdr:rowOff>
    </xdr:from>
    <xdr:to>
      <xdr:col>7</xdr:col>
      <xdr:colOff>2453285</xdr:colOff>
      <xdr:row>38</xdr:row>
      <xdr:rowOff>15873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lc="http://schemas.openxmlformats.org/drawingml/2006/lockedCanvas" xmlns:a14="http://schemas.microsoft.com/office/drawing/2010/main" xmlns:p="http://schemas.openxmlformats.org/presentationml/2006/main" xmlns="" val="0"/>
            </a:ext>
          </a:extLst>
        </a:blip>
        <a:stretch>
          <a:fillRect/>
        </a:stretch>
      </xdr:blipFill>
      <xdr:spPr>
        <a:xfrm rot="16200000">
          <a:off x="17489361" y="64439075"/>
          <a:ext cx="1889123" cy="124922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39</xdr:row>
      <xdr:rowOff>47625</xdr:rowOff>
    </xdr:from>
    <xdr:to>
      <xdr:col>7</xdr:col>
      <xdr:colOff>2460625</xdr:colOff>
      <xdr:row>39</xdr:row>
      <xdr:rowOff>1869848</xdr:rowOff>
    </xdr:to>
    <xdr:pic>
      <xdr:nvPicPr>
        <xdr:cNvPr id="309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6652875" y="64166750"/>
          <a:ext cx="2413000" cy="18222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31750</xdr:colOff>
      <xdr:row>40</xdr:row>
      <xdr:rowOff>31751</xdr:rowOff>
    </xdr:from>
    <xdr:to>
      <xdr:col>7</xdr:col>
      <xdr:colOff>2444750</xdr:colOff>
      <xdr:row>40</xdr:row>
      <xdr:rowOff>1866981</xdr:rowOff>
    </xdr:to>
    <xdr:pic>
      <xdr:nvPicPr>
        <xdr:cNvPr id="30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6637000" y="66024126"/>
          <a:ext cx="2413000" cy="18352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1788925</xdr:colOff>
      <xdr:row>38</xdr:row>
      <xdr:rowOff>20827</xdr:rowOff>
    </xdr:from>
    <xdr:to>
      <xdr:col>8</xdr:col>
      <xdr:colOff>79374</xdr:colOff>
      <xdr:row>39</xdr:row>
      <xdr:rowOff>3</xdr:rowOff>
    </xdr:to>
    <xdr:pic>
      <xdr:nvPicPr>
        <xdr:cNvPr id="309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 rot="5400000">
          <a:off x="16946562" y="61888690"/>
          <a:ext cx="1852426" cy="260844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1807248</xdr:colOff>
      <xdr:row>41</xdr:row>
      <xdr:rowOff>1857374</xdr:rowOff>
    </xdr:from>
    <xdr:to>
      <xdr:col>7</xdr:col>
      <xdr:colOff>2489201</xdr:colOff>
      <xdr:row>43</xdr:row>
      <xdr:rowOff>31749</xdr:rowOff>
    </xdr:to>
    <xdr:pic>
      <xdr:nvPicPr>
        <xdr:cNvPr id="309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6586873" y="69722999"/>
          <a:ext cx="2507578" cy="19208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1777999</xdr:colOff>
      <xdr:row>41</xdr:row>
      <xdr:rowOff>7317</xdr:rowOff>
    </xdr:from>
    <xdr:to>
      <xdr:col>8</xdr:col>
      <xdr:colOff>7316</xdr:colOff>
      <xdr:row>42</xdr:row>
      <xdr:rowOff>7317</xdr:rowOff>
    </xdr:to>
    <xdr:pic>
      <xdr:nvPicPr>
        <xdr:cNvPr id="309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 rot="5400000">
          <a:off x="16894658" y="67535908"/>
          <a:ext cx="1873250" cy="254731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3177</xdr:colOff>
      <xdr:row>44</xdr:row>
      <xdr:rowOff>3</xdr:rowOff>
    </xdr:from>
    <xdr:to>
      <xdr:col>7</xdr:col>
      <xdr:colOff>2491502</xdr:colOff>
      <xdr:row>45</xdr:row>
      <xdr:rowOff>2</xdr:rowOff>
    </xdr:to>
    <xdr:pic>
      <xdr:nvPicPr>
        <xdr:cNvPr id="60" name="Рисунок 59" descr="IMG-20200714-WA003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16200000">
          <a:off x="16915965" y="75051090"/>
          <a:ext cx="1873249" cy="2488325"/>
        </a:xfrm>
        <a:prstGeom prst="rect">
          <a:avLst/>
        </a:prstGeom>
      </xdr:spPr>
    </xdr:pic>
    <xdr:clientData/>
  </xdr:twoCellAnchor>
  <xdr:twoCellAnchor editAs="oneCell">
    <xdr:from>
      <xdr:col>7</xdr:col>
      <xdr:colOff>3177</xdr:colOff>
      <xdr:row>44</xdr:row>
      <xdr:rowOff>0</xdr:rowOff>
    </xdr:from>
    <xdr:to>
      <xdr:col>7</xdr:col>
      <xdr:colOff>2491502</xdr:colOff>
      <xdr:row>44</xdr:row>
      <xdr:rowOff>1863724</xdr:rowOff>
    </xdr:to>
    <xdr:pic>
      <xdr:nvPicPr>
        <xdr:cNvPr id="61" name="Рисунок 60" descr="IMG-20200714-WA003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16200000">
          <a:off x="16915965" y="75051090"/>
          <a:ext cx="1873249" cy="2488325"/>
        </a:xfrm>
        <a:prstGeom prst="rect">
          <a:avLst/>
        </a:prstGeom>
      </xdr:spPr>
    </xdr:pic>
    <xdr:clientData/>
  </xdr:twoCellAnchor>
  <xdr:twoCellAnchor editAs="oneCell">
    <xdr:from>
      <xdr:col>7</xdr:col>
      <xdr:colOff>15874</xdr:colOff>
      <xdr:row>28</xdr:row>
      <xdr:rowOff>1857376</xdr:rowOff>
    </xdr:from>
    <xdr:to>
      <xdr:col>7</xdr:col>
      <xdr:colOff>2481433</xdr:colOff>
      <xdr:row>30</xdr:row>
      <xdr:rowOff>0</xdr:rowOff>
    </xdr:to>
    <xdr:pic>
      <xdr:nvPicPr>
        <xdr:cNvPr id="310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6621124" y="47244001"/>
          <a:ext cx="2465559" cy="188912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15084</xdr:colOff>
      <xdr:row>43</xdr:row>
      <xdr:rowOff>990</xdr:rowOff>
    </xdr:from>
    <xdr:to>
      <xdr:col>8</xdr:col>
      <xdr:colOff>15878</xdr:colOff>
      <xdr:row>43</xdr:row>
      <xdr:rowOff>1870867</xdr:rowOff>
    </xdr:to>
    <xdr:pic>
      <xdr:nvPicPr>
        <xdr:cNvPr id="63" name="Рисунок 62" descr="IMG-20200124-WA0063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16200000">
          <a:off x="16931980" y="73174719"/>
          <a:ext cx="1869877" cy="2493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5302250</xdr:colOff>
      <xdr:row>0</xdr:row>
      <xdr:rowOff>127000</xdr:rowOff>
    </xdr:from>
    <xdr:to>
      <xdr:col>4</xdr:col>
      <xdr:colOff>1143000</xdr:colOff>
      <xdr:row>3</xdr:row>
      <xdr:rowOff>635000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50" y="127000"/>
          <a:ext cx="6365875" cy="1079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46"/>
  <sheetViews>
    <sheetView tabSelected="1" view="pageBreakPreview" zoomScale="60" workbookViewId="0">
      <selection activeCell="G6" sqref="G6"/>
    </sheetView>
  </sheetViews>
  <sheetFormatPr defaultRowHeight="15"/>
  <cols>
    <col min="1" max="1" width="109.140625" style="56" customWidth="1"/>
    <col min="2" max="2" width="16" style="2" customWidth="1"/>
    <col min="3" max="3" width="16" customWidth="1"/>
    <col min="4" max="4" width="17" style="2" customWidth="1"/>
    <col min="5" max="5" width="30.7109375" customWidth="1"/>
    <col min="6" max="6" width="33" style="2" customWidth="1"/>
    <col min="7" max="7" width="27.28515625" style="50" customWidth="1"/>
    <col min="8" max="8" width="37.42578125" style="2" customWidth="1"/>
    <col min="9" max="47" width="9.140625" style="10"/>
  </cols>
  <sheetData>
    <row r="1" spans="1:48">
      <c r="A1" s="53"/>
      <c r="B1" s="19"/>
      <c r="C1" s="13"/>
      <c r="D1" s="19"/>
      <c r="E1" s="13"/>
      <c r="F1" s="19"/>
      <c r="G1" s="46"/>
      <c r="H1" s="19"/>
    </row>
    <row r="2" spans="1:48">
      <c r="A2" s="54"/>
      <c r="B2" s="20"/>
      <c r="C2" s="10"/>
      <c r="D2" s="20"/>
      <c r="E2" s="10"/>
      <c r="F2" s="20"/>
      <c r="G2" s="47"/>
      <c r="H2" s="20"/>
    </row>
    <row r="3" spans="1:48">
      <c r="A3" s="54"/>
      <c r="B3" s="20"/>
      <c r="C3" s="10"/>
      <c r="D3" s="20"/>
      <c r="E3" s="10"/>
      <c r="F3" s="20"/>
      <c r="G3" s="47"/>
      <c r="H3" s="20"/>
    </row>
    <row r="4" spans="1:48" ht="56.25" customHeight="1" thickBot="1">
      <c r="A4" s="54"/>
      <c r="B4" s="20"/>
      <c r="C4" s="10"/>
      <c r="D4" s="20"/>
      <c r="E4" s="10"/>
      <c r="F4" s="20"/>
      <c r="G4" s="47"/>
      <c r="H4" s="20"/>
    </row>
    <row r="5" spans="1:48" s="6" customFormat="1" ht="79.5" customHeight="1">
      <c r="A5" s="3" t="s">
        <v>0</v>
      </c>
      <c r="B5" s="4" t="s">
        <v>1</v>
      </c>
      <c r="C5" s="4" t="s">
        <v>3</v>
      </c>
      <c r="D5" s="4" t="s">
        <v>31</v>
      </c>
      <c r="E5" s="4" t="s">
        <v>4</v>
      </c>
      <c r="F5" s="5" t="s">
        <v>12</v>
      </c>
      <c r="G5" s="5" t="s">
        <v>124</v>
      </c>
      <c r="H5" s="4" t="s">
        <v>5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</row>
    <row r="6" spans="1:48" s="18" customFormat="1" ht="147" customHeight="1">
      <c r="A6" s="26" t="s">
        <v>94</v>
      </c>
      <c r="B6" s="31" t="s">
        <v>6</v>
      </c>
      <c r="C6" s="16">
        <v>140.25</v>
      </c>
      <c r="D6" s="37">
        <v>135</v>
      </c>
      <c r="E6" s="15" t="s">
        <v>7</v>
      </c>
      <c r="F6" s="27" t="s">
        <v>13</v>
      </c>
      <c r="G6" s="48" t="s">
        <v>126</v>
      </c>
      <c r="H6" s="21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</row>
    <row r="7" spans="1:48" s="8" customFormat="1" ht="147" customHeight="1">
      <c r="A7" s="26" t="s">
        <v>95</v>
      </c>
      <c r="B7" s="31" t="s">
        <v>6</v>
      </c>
      <c r="C7" s="16">
        <v>187</v>
      </c>
      <c r="D7" s="37">
        <v>180</v>
      </c>
      <c r="E7" s="15" t="s">
        <v>7</v>
      </c>
      <c r="F7" s="27" t="s">
        <v>13</v>
      </c>
      <c r="G7" s="48" t="s">
        <v>126</v>
      </c>
      <c r="H7" s="2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22"/>
    </row>
    <row r="8" spans="1:48" s="8" customFormat="1" ht="147" customHeight="1">
      <c r="A8" s="26" t="s">
        <v>96</v>
      </c>
      <c r="B8" s="31" t="s">
        <v>6</v>
      </c>
      <c r="C8" s="16">
        <v>233.75</v>
      </c>
      <c r="D8" s="37">
        <v>225</v>
      </c>
      <c r="E8" s="15" t="s">
        <v>7</v>
      </c>
      <c r="F8" s="27" t="s">
        <v>13</v>
      </c>
      <c r="G8" s="48" t="s">
        <v>126</v>
      </c>
      <c r="H8" s="2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22"/>
    </row>
    <row r="9" spans="1:48" s="8" customFormat="1" ht="147" customHeight="1">
      <c r="A9" s="26" t="s">
        <v>97</v>
      </c>
      <c r="B9" s="31" t="s">
        <v>6</v>
      </c>
      <c r="C9" s="16">
        <v>280.5</v>
      </c>
      <c r="D9" s="37">
        <v>270</v>
      </c>
      <c r="E9" s="15" t="s">
        <v>7</v>
      </c>
      <c r="F9" s="27" t="s">
        <v>13</v>
      </c>
      <c r="G9" s="48" t="s">
        <v>126</v>
      </c>
      <c r="H9" s="2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22"/>
    </row>
    <row r="10" spans="1:48" s="8" customFormat="1" ht="147" customHeight="1">
      <c r="A10" s="26" t="s">
        <v>98</v>
      </c>
      <c r="B10" s="31" t="s">
        <v>6</v>
      </c>
      <c r="C10" s="16">
        <v>93.5</v>
      </c>
      <c r="D10" s="37">
        <v>90</v>
      </c>
      <c r="E10" s="15" t="s">
        <v>7</v>
      </c>
      <c r="F10" s="27" t="s">
        <v>13</v>
      </c>
      <c r="G10" s="48" t="s">
        <v>126</v>
      </c>
      <c r="H10" s="2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22"/>
    </row>
    <row r="11" spans="1:48" s="8" customFormat="1" ht="147" customHeight="1">
      <c r="A11" s="26" t="s">
        <v>99</v>
      </c>
      <c r="B11" s="31" t="s">
        <v>6</v>
      </c>
      <c r="C11" s="16">
        <v>140.25</v>
      </c>
      <c r="D11" s="37">
        <v>135</v>
      </c>
      <c r="E11" s="15" t="s">
        <v>7</v>
      </c>
      <c r="F11" s="27" t="s">
        <v>13</v>
      </c>
      <c r="G11" s="48" t="s">
        <v>126</v>
      </c>
      <c r="H11" s="2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22"/>
    </row>
    <row r="12" spans="1:48" s="8" customFormat="1" ht="147" customHeight="1">
      <c r="A12" s="26" t="s">
        <v>100</v>
      </c>
      <c r="B12" s="31" t="s">
        <v>6</v>
      </c>
      <c r="C12" s="16">
        <v>187</v>
      </c>
      <c r="D12" s="37">
        <v>180</v>
      </c>
      <c r="E12" s="15" t="s">
        <v>7</v>
      </c>
      <c r="F12" s="27" t="s">
        <v>13</v>
      </c>
      <c r="G12" s="48" t="s">
        <v>126</v>
      </c>
      <c r="H12" s="2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22"/>
    </row>
    <row r="13" spans="1:48" s="8" customFormat="1" ht="147" customHeight="1">
      <c r="A13" s="26" t="s">
        <v>101</v>
      </c>
      <c r="B13" s="31" t="s">
        <v>6</v>
      </c>
      <c r="C13" s="16">
        <v>233.75</v>
      </c>
      <c r="D13" s="37">
        <v>225</v>
      </c>
      <c r="E13" s="15" t="s">
        <v>7</v>
      </c>
      <c r="F13" s="27" t="s">
        <v>13</v>
      </c>
      <c r="G13" s="48" t="s">
        <v>126</v>
      </c>
      <c r="H13" s="2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22"/>
    </row>
    <row r="14" spans="1:48" s="7" customFormat="1" ht="147" customHeight="1">
      <c r="A14" s="26" t="s">
        <v>102</v>
      </c>
      <c r="B14" s="31" t="s">
        <v>6</v>
      </c>
      <c r="C14" s="16">
        <v>280.5</v>
      </c>
      <c r="D14" s="37">
        <v>270</v>
      </c>
      <c r="E14" s="15" t="s">
        <v>7</v>
      </c>
      <c r="F14" s="27" t="s">
        <v>13</v>
      </c>
      <c r="G14" s="48" t="s">
        <v>126</v>
      </c>
      <c r="H14" s="2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9"/>
    </row>
    <row r="15" spans="1:48" s="8" customFormat="1" ht="147" customHeight="1">
      <c r="A15" s="26" t="s">
        <v>170</v>
      </c>
      <c r="B15" s="31" t="s">
        <v>6</v>
      </c>
      <c r="C15" s="16">
        <v>93.5</v>
      </c>
      <c r="D15" s="37">
        <v>90</v>
      </c>
      <c r="E15" s="15" t="s">
        <v>7</v>
      </c>
      <c r="F15" s="27" t="s">
        <v>13</v>
      </c>
      <c r="G15" s="48" t="s">
        <v>126</v>
      </c>
      <c r="H15" s="2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22"/>
    </row>
    <row r="16" spans="1:48" s="8" customFormat="1" ht="147" customHeight="1">
      <c r="A16" s="26" t="s">
        <v>171</v>
      </c>
      <c r="B16" s="31" t="s">
        <v>6</v>
      </c>
      <c r="C16" s="16">
        <v>93.5</v>
      </c>
      <c r="D16" s="37">
        <v>90</v>
      </c>
      <c r="E16" s="15" t="s">
        <v>7</v>
      </c>
      <c r="F16" s="27" t="s">
        <v>13</v>
      </c>
      <c r="G16" s="48" t="s">
        <v>126</v>
      </c>
      <c r="H16" s="2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22"/>
    </row>
    <row r="17" spans="1:48" s="8" customFormat="1" ht="147" customHeight="1">
      <c r="A17" s="26" t="s">
        <v>172</v>
      </c>
      <c r="B17" s="31" t="s">
        <v>6</v>
      </c>
      <c r="C17" s="16">
        <v>93.5</v>
      </c>
      <c r="D17" s="37">
        <v>90</v>
      </c>
      <c r="E17" s="15" t="s">
        <v>7</v>
      </c>
      <c r="F17" s="27" t="s">
        <v>13</v>
      </c>
      <c r="G17" s="48" t="s">
        <v>126</v>
      </c>
      <c r="H17" s="2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22"/>
    </row>
    <row r="18" spans="1:48" s="8" customFormat="1" ht="147" customHeight="1">
      <c r="A18" s="26" t="s">
        <v>105</v>
      </c>
      <c r="B18" s="31" t="s">
        <v>6</v>
      </c>
      <c r="C18" s="16">
        <v>47.166666666666671</v>
      </c>
      <c r="D18" s="37">
        <v>43.666666666666671</v>
      </c>
      <c r="E18" s="15" t="s">
        <v>7</v>
      </c>
      <c r="F18" s="27" t="s">
        <v>15</v>
      </c>
      <c r="G18" s="48" t="s">
        <v>126</v>
      </c>
      <c r="H18" s="2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22"/>
    </row>
    <row r="19" spans="1:48" s="8" customFormat="1" ht="147" customHeight="1">
      <c r="A19" s="26" t="s">
        <v>106</v>
      </c>
      <c r="B19" s="31" t="s">
        <v>6</v>
      </c>
      <c r="C19" s="16">
        <v>70.75</v>
      </c>
      <c r="D19" s="37">
        <v>65.5</v>
      </c>
      <c r="E19" s="15" t="s">
        <v>7</v>
      </c>
      <c r="F19" s="27" t="s">
        <v>15</v>
      </c>
      <c r="G19" s="48" t="s">
        <v>126</v>
      </c>
      <c r="H19" s="2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22"/>
    </row>
    <row r="20" spans="1:48" s="8" customFormat="1" ht="147" customHeight="1">
      <c r="A20" s="26" t="s">
        <v>107</v>
      </c>
      <c r="B20" s="31" t="s">
        <v>6</v>
      </c>
      <c r="C20" s="16">
        <v>94.333333333333343</v>
      </c>
      <c r="D20" s="37">
        <v>87.333333333333343</v>
      </c>
      <c r="E20" s="15" t="s">
        <v>7</v>
      </c>
      <c r="F20" s="27" t="s">
        <v>15</v>
      </c>
      <c r="G20" s="48" t="s">
        <v>126</v>
      </c>
      <c r="H20" s="2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22"/>
    </row>
    <row r="21" spans="1:48" s="7" customFormat="1" ht="147" customHeight="1">
      <c r="A21" s="26" t="s">
        <v>110</v>
      </c>
      <c r="B21" s="31" t="s">
        <v>6</v>
      </c>
      <c r="C21" s="16">
        <v>153.25</v>
      </c>
      <c r="D21" s="37">
        <v>148</v>
      </c>
      <c r="E21" s="15" t="s">
        <v>7</v>
      </c>
      <c r="F21" s="27" t="s">
        <v>15</v>
      </c>
      <c r="G21" s="48" t="s">
        <v>126</v>
      </c>
      <c r="H21" s="2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9"/>
    </row>
    <row r="22" spans="1:48" s="7" customFormat="1" ht="147" customHeight="1">
      <c r="A22" s="26" t="s">
        <v>109</v>
      </c>
      <c r="B22" s="31" t="s">
        <v>6</v>
      </c>
      <c r="C22" s="16">
        <v>204.33333333333337</v>
      </c>
      <c r="D22" s="37">
        <v>197.33333333333337</v>
      </c>
      <c r="E22" s="15" t="s">
        <v>7</v>
      </c>
      <c r="F22" s="27" t="s">
        <v>15</v>
      </c>
      <c r="G22" s="48" t="s">
        <v>126</v>
      </c>
      <c r="H22" s="2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9"/>
    </row>
    <row r="23" spans="1:48" s="8" customFormat="1" ht="147" customHeight="1">
      <c r="A23" s="26" t="s">
        <v>111</v>
      </c>
      <c r="B23" s="31" t="s">
        <v>6</v>
      </c>
      <c r="C23" s="16">
        <v>102.16666666666669</v>
      </c>
      <c r="D23" s="37">
        <v>98.666666666666686</v>
      </c>
      <c r="E23" s="15" t="s">
        <v>7</v>
      </c>
      <c r="F23" s="27" t="s">
        <v>15</v>
      </c>
      <c r="G23" s="48" t="s">
        <v>126</v>
      </c>
      <c r="H23" s="2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22"/>
    </row>
    <row r="24" spans="1:48" s="8" customFormat="1" ht="147" customHeight="1">
      <c r="A24" s="26" t="s">
        <v>112</v>
      </c>
      <c r="B24" s="31" t="s">
        <v>6</v>
      </c>
      <c r="C24" s="16">
        <v>153.25</v>
      </c>
      <c r="D24" s="37">
        <v>148</v>
      </c>
      <c r="E24" s="15" t="s">
        <v>7</v>
      </c>
      <c r="F24" s="27" t="s">
        <v>15</v>
      </c>
      <c r="G24" s="48" t="s">
        <v>126</v>
      </c>
      <c r="H24" s="2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22"/>
    </row>
    <row r="25" spans="1:48" s="8" customFormat="1" ht="147" customHeight="1">
      <c r="A25" s="26" t="s">
        <v>109</v>
      </c>
      <c r="B25" s="31" t="s">
        <v>6</v>
      </c>
      <c r="C25" s="16">
        <v>204.33333333333337</v>
      </c>
      <c r="D25" s="37">
        <v>197.33333333333337</v>
      </c>
      <c r="E25" s="15" t="s">
        <v>7</v>
      </c>
      <c r="F25" s="27" t="s">
        <v>15</v>
      </c>
      <c r="G25" s="48" t="s">
        <v>126</v>
      </c>
      <c r="H25" s="2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22"/>
    </row>
    <row r="26" spans="1:48" s="7" customFormat="1" ht="147" customHeight="1">
      <c r="A26" s="26" t="s">
        <v>61</v>
      </c>
      <c r="B26" s="31" t="s">
        <v>6</v>
      </c>
      <c r="C26" s="16">
        <v>35.25</v>
      </c>
      <c r="D26" s="35">
        <v>30</v>
      </c>
      <c r="E26" s="15" t="s">
        <v>7</v>
      </c>
      <c r="F26" s="27" t="s">
        <v>13</v>
      </c>
      <c r="G26" s="48" t="s">
        <v>126</v>
      </c>
      <c r="H26" s="2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9"/>
    </row>
    <row r="27" spans="1:48" s="7" customFormat="1" ht="147" customHeight="1">
      <c r="A27" s="26" t="s">
        <v>173</v>
      </c>
      <c r="B27" s="31" t="s">
        <v>6</v>
      </c>
      <c r="C27" s="16">
        <v>35.25</v>
      </c>
      <c r="D27" s="35">
        <v>30</v>
      </c>
      <c r="E27" s="15" t="s">
        <v>7</v>
      </c>
      <c r="F27" s="27" t="s">
        <v>13</v>
      </c>
      <c r="G27" s="48" t="s">
        <v>126</v>
      </c>
      <c r="H27" s="2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9"/>
    </row>
    <row r="28" spans="1:48" s="8" customFormat="1" ht="147" customHeight="1">
      <c r="A28" s="26" t="s">
        <v>62</v>
      </c>
      <c r="B28" s="31" t="s">
        <v>2</v>
      </c>
      <c r="C28" s="16">
        <v>159.44999999999999</v>
      </c>
      <c r="D28" s="35">
        <v>143.69999999999999</v>
      </c>
      <c r="E28" s="15" t="s">
        <v>7</v>
      </c>
      <c r="F28" s="27" t="s">
        <v>27</v>
      </c>
      <c r="G28" s="48" t="s">
        <v>127</v>
      </c>
      <c r="H28" s="2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22"/>
    </row>
    <row r="29" spans="1:48" s="8" customFormat="1" ht="147" customHeight="1">
      <c r="A29" s="26" t="s">
        <v>63</v>
      </c>
      <c r="B29" s="31" t="s">
        <v>2</v>
      </c>
      <c r="C29" s="16">
        <v>190.5</v>
      </c>
      <c r="D29" s="35">
        <f>(260+50%*260+120+30)/3</f>
        <v>180</v>
      </c>
      <c r="E29" s="15" t="s">
        <v>7</v>
      </c>
      <c r="F29" s="27" t="s">
        <v>108</v>
      </c>
      <c r="G29" s="48" t="s">
        <v>179</v>
      </c>
      <c r="H29" s="2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22"/>
    </row>
    <row r="30" spans="1:48" s="8" customFormat="1" ht="147" customHeight="1">
      <c r="A30" s="26" t="s">
        <v>180</v>
      </c>
      <c r="B30" s="31" t="s">
        <v>2</v>
      </c>
      <c r="C30" s="16">
        <f>D30+7</f>
        <v>222</v>
      </c>
      <c r="D30" s="35">
        <v>215</v>
      </c>
      <c r="E30" s="15" t="s">
        <v>7</v>
      </c>
      <c r="F30" s="27" t="s">
        <v>108</v>
      </c>
      <c r="G30" s="48" t="s">
        <v>179</v>
      </c>
      <c r="H30" s="2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22"/>
    </row>
    <row r="31" spans="1:48" s="8" customFormat="1" ht="147" customHeight="1">
      <c r="A31" s="26" t="s">
        <v>66</v>
      </c>
      <c r="B31" s="31" t="s">
        <v>6</v>
      </c>
      <c r="C31" s="16">
        <v>273</v>
      </c>
      <c r="D31" s="35">
        <v>266</v>
      </c>
      <c r="E31" s="15" t="s">
        <v>7</v>
      </c>
      <c r="F31" s="27" t="s">
        <v>27</v>
      </c>
      <c r="G31" s="48" t="s">
        <v>127</v>
      </c>
      <c r="H31" s="2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22"/>
    </row>
    <row r="32" spans="1:48" s="8" customFormat="1" ht="147" customHeight="1">
      <c r="A32" s="26" t="s">
        <v>67</v>
      </c>
      <c r="B32" s="31" t="s">
        <v>6</v>
      </c>
      <c r="C32" s="16">
        <v>293</v>
      </c>
      <c r="D32" s="35">
        <v>286</v>
      </c>
      <c r="E32" s="15" t="s">
        <v>7</v>
      </c>
      <c r="F32" s="27" t="s">
        <v>27</v>
      </c>
      <c r="G32" s="48" t="s">
        <v>127</v>
      </c>
      <c r="H32" s="2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22"/>
    </row>
    <row r="33" spans="1:48" s="8" customFormat="1" ht="147" customHeight="1">
      <c r="A33" s="26" t="s">
        <v>69</v>
      </c>
      <c r="B33" s="31" t="s">
        <v>6</v>
      </c>
      <c r="C33" s="16">
        <v>283</v>
      </c>
      <c r="D33" s="35">
        <v>276</v>
      </c>
      <c r="E33" s="15" t="s">
        <v>7</v>
      </c>
      <c r="F33" s="27" t="s">
        <v>27</v>
      </c>
      <c r="G33" s="48" t="s">
        <v>127</v>
      </c>
      <c r="H33" s="2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22"/>
    </row>
    <row r="34" spans="1:48" s="8" customFormat="1" ht="147" customHeight="1">
      <c r="A34" s="26" t="s">
        <v>70</v>
      </c>
      <c r="B34" s="31" t="s">
        <v>6</v>
      </c>
      <c r="C34" s="16">
        <v>303</v>
      </c>
      <c r="D34" s="35">
        <v>296</v>
      </c>
      <c r="E34" s="15" t="s">
        <v>7</v>
      </c>
      <c r="F34" s="27" t="s">
        <v>27</v>
      </c>
      <c r="G34" s="48" t="s">
        <v>127</v>
      </c>
      <c r="H34" s="2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22"/>
    </row>
    <row r="35" spans="1:48" s="8" customFormat="1" ht="147" customHeight="1">
      <c r="A35" s="26" t="s">
        <v>71</v>
      </c>
      <c r="B35" s="31" t="s">
        <v>6</v>
      </c>
      <c r="C35" s="16">
        <v>222</v>
      </c>
      <c r="D35" s="35">
        <v>208</v>
      </c>
      <c r="E35" s="15" t="s">
        <v>7</v>
      </c>
      <c r="F35" s="27" t="s">
        <v>27</v>
      </c>
      <c r="G35" s="48" t="s">
        <v>127</v>
      </c>
      <c r="H35" s="2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22"/>
    </row>
    <row r="36" spans="1:48" s="8" customFormat="1" ht="147" customHeight="1">
      <c r="A36" s="26" t="s">
        <v>174</v>
      </c>
      <c r="B36" s="31" t="s">
        <v>6</v>
      </c>
      <c r="C36" s="16">
        <v>222</v>
      </c>
      <c r="D36" s="35">
        <v>208</v>
      </c>
      <c r="E36" s="15" t="s">
        <v>7</v>
      </c>
      <c r="F36" s="27" t="s">
        <v>27</v>
      </c>
      <c r="G36" s="48" t="s">
        <v>127</v>
      </c>
      <c r="H36" s="2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22"/>
    </row>
    <row r="37" spans="1:48" s="8" customFormat="1" ht="147" customHeight="1">
      <c r="A37" s="26" t="s">
        <v>74</v>
      </c>
      <c r="B37" s="31" t="s">
        <v>6</v>
      </c>
      <c r="C37" s="16">
        <v>103</v>
      </c>
      <c r="D37" s="35">
        <v>96</v>
      </c>
      <c r="E37" s="15" t="s">
        <v>7</v>
      </c>
      <c r="F37" s="27" t="s">
        <v>27</v>
      </c>
      <c r="G37" s="48" t="s">
        <v>127</v>
      </c>
      <c r="H37" s="2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22"/>
    </row>
    <row r="38" spans="1:48" s="8" customFormat="1" ht="147" customHeight="1">
      <c r="A38" s="26" t="s">
        <v>75</v>
      </c>
      <c r="B38" s="31" t="s">
        <v>6</v>
      </c>
      <c r="C38" s="16">
        <v>123</v>
      </c>
      <c r="D38" s="35">
        <v>116</v>
      </c>
      <c r="E38" s="15" t="s">
        <v>7</v>
      </c>
      <c r="F38" s="27" t="s">
        <v>27</v>
      </c>
      <c r="G38" s="48" t="s">
        <v>127</v>
      </c>
      <c r="H38" s="2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22"/>
    </row>
    <row r="39" spans="1:48" s="8" customFormat="1" ht="147" customHeight="1">
      <c r="A39" s="51" t="s">
        <v>176</v>
      </c>
      <c r="B39" s="31" t="s">
        <v>30</v>
      </c>
      <c r="C39" s="16">
        <f>35000/1000+D39</f>
        <v>3585</v>
      </c>
      <c r="D39" s="35">
        <v>3550</v>
      </c>
      <c r="E39" s="15" t="s">
        <v>29</v>
      </c>
      <c r="F39" s="27" t="s">
        <v>28</v>
      </c>
      <c r="G39" s="48" t="s">
        <v>128</v>
      </c>
      <c r="H39" s="2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22"/>
    </row>
    <row r="40" spans="1:48" s="8" customFormat="1" ht="147" customHeight="1">
      <c r="A40" s="51" t="s">
        <v>177</v>
      </c>
      <c r="B40" s="31" t="s">
        <v>30</v>
      </c>
      <c r="C40" s="16">
        <f t="shared" ref="C40:C41" si="0">35000/1000+D40</f>
        <v>3885</v>
      </c>
      <c r="D40" s="35">
        <v>3850</v>
      </c>
      <c r="E40" s="15" t="s">
        <v>29</v>
      </c>
      <c r="F40" s="27" t="s">
        <v>28</v>
      </c>
      <c r="G40" s="48" t="s">
        <v>128</v>
      </c>
      <c r="H40" s="2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22"/>
    </row>
    <row r="41" spans="1:48" s="8" customFormat="1" ht="147" customHeight="1">
      <c r="A41" s="51" t="s">
        <v>178</v>
      </c>
      <c r="B41" s="31" t="s">
        <v>30</v>
      </c>
      <c r="C41" s="16">
        <f t="shared" si="0"/>
        <v>3785</v>
      </c>
      <c r="D41" s="35">
        <v>3750</v>
      </c>
      <c r="E41" s="15" t="s">
        <v>29</v>
      </c>
      <c r="F41" s="27" t="s">
        <v>28</v>
      </c>
      <c r="G41" s="48" t="s">
        <v>128</v>
      </c>
      <c r="H41" s="2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22"/>
    </row>
    <row r="42" spans="1:48" s="8" customFormat="1" ht="147" customHeight="1">
      <c r="A42" s="26" t="s">
        <v>60</v>
      </c>
      <c r="B42" s="31" t="s">
        <v>8</v>
      </c>
      <c r="C42" s="16">
        <f>5000/1000+D42</f>
        <v>805</v>
      </c>
      <c r="D42" s="35">
        <f>400/50%</f>
        <v>800</v>
      </c>
      <c r="E42" s="15" t="s">
        <v>10</v>
      </c>
      <c r="F42" s="27" t="s">
        <v>15</v>
      </c>
      <c r="G42" s="48" t="s">
        <v>129</v>
      </c>
      <c r="H42" s="2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22"/>
    </row>
    <row r="43" spans="1:48" s="8" customFormat="1" ht="147" customHeight="1">
      <c r="A43" s="26" t="s">
        <v>175</v>
      </c>
      <c r="B43" s="31" t="s">
        <v>8</v>
      </c>
      <c r="C43" s="16">
        <f t="shared" ref="C43" si="1">5000/1000+D43</f>
        <v>1005</v>
      </c>
      <c r="D43" s="35">
        <f>400/40%</f>
        <v>1000</v>
      </c>
      <c r="E43" s="15" t="s">
        <v>10</v>
      </c>
      <c r="F43" s="27" t="s">
        <v>15</v>
      </c>
      <c r="G43" s="48" t="s">
        <v>129</v>
      </c>
      <c r="H43" s="2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22"/>
    </row>
    <row r="44" spans="1:48" s="8" customFormat="1" ht="147" customHeight="1">
      <c r="A44" s="26" t="s">
        <v>181</v>
      </c>
      <c r="B44" s="31" t="s">
        <v>8</v>
      </c>
      <c r="C44" s="16">
        <v>1450</v>
      </c>
      <c r="D44" s="37">
        <v>1445</v>
      </c>
      <c r="E44" s="15" t="s">
        <v>10</v>
      </c>
      <c r="F44" s="27" t="s">
        <v>15</v>
      </c>
      <c r="G44" s="48" t="s">
        <v>129</v>
      </c>
      <c r="H44" s="2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22"/>
    </row>
    <row r="45" spans="1:48" s="8" customFormat="1" ht="147" customHeight="1">
      <c r="A45" s="26" t="s">
        <v>182</v>
      </c>
      <c r="B45" s="31" t="s">
        <v>8</v>
      </c>
      <c r="C45" s="16">
        <v>1450</v>
      </c>
      <c r="D45" s="37">
        <v>1445</v>
      </c>
      <c r="E45" s="15" t="s">
        <v>10</v>
      </c>
      <c r="F45" s="27" t="s">
        <v>15</v>
      </c>
      <c r="G45" s="48" t="s">
        <v>129</v>
      </c>
      <c r="H45" s="2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22"/>
    </row>
    <row r="46" spans="1:48" s="8" customFormat="1" ht="147" customHeight="1">
      <c r="A46" s="55"/>
      <c r="B46" s="32"/>
      <c r="C46" s="24"/>
      <c r="D46" s="36"/>
      <c r="E46" s="23"/>
      <c r="F46" s="30"/>
      <c r="G46" s="49"/>
      <c r="H46" s="25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22"/>
    </row>
  </sheetData>
  <pageMargins left="0.7" right="0.7" top="0.75" bottom="0.75" header="0.3" footer="0.3"/>
  <pageSetup paperSize="9" scale="11" orientation="portrait" r:id="rId1"/>
  <rowBreaks count="1" manualBreakCount="1">
    <brk id="45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133"/>
  <sheetViews>
    <sheetView view="pageBreakPreview" zoomScale="60" workbookViewId="0">
      <selection activeCell="I30" sqref="I1:I1048576"/>
    </sheetView>
  </sheetViews>
  <sheetFormatPr defaultRowHeight="15"/>
  <cols>
    <col min="1" max="1" width="109.140625" customWidth="1"/>
    <col min="2" max="2" width="16" style="2" customWidth="1"/>
    <col min="3" max="3" width="16" customWidth="1"/>
    <col min="4" max="4" width="17" style="2" customWidth="1"/>
    <col min="5" max="5" width="30.7109375" customWidth="1"/>
    <col min="6" max="6" width="33" style="2" customWidth="1"/>
    <col min="7" max="7" width="54.42578125" style="2" customWidth="1"/>
    <col min="8" max="8" width="15.7109375" style="2" customWidth="1"/>
    <col min="9" max="47" width="9.140625" style="10"/>
  </cols>
  <sheetData>
    <row r="1" spans="1:48">
      <c r="A1" s="12"/>
      <c r="B1" s="19"/>
      <c r="C1" s="13"/>
      <c r="D1" s="19"/>
      <c r="E1" s="13"/>
      <c r="F1" s="19"/>
      <c r="G1" s="19"/>
      <c r="H1" s="19"/>
    </row>
    <row r="2" spans="1:48">
      <c r="A2" s="14"/>
      <c r="B2" s="20"/>
      <c r="C2" s="10"/>
      <c r="D2" s="20"/>
      <c r="E2" s="10"/>
      <c r="F2" s="20"/>
      <c r="G2" s="20"/>
      <c r="H2" s="20"/>
    </row>
    <row r="3" spans="1:48">
      <c r="A3" s="14"/>
      <c r="B3" s="20"/>
      <c r="C3" s="10"/>
      <c r="D3" s="20"/>
      <c r="E3" s="10"/>
      <c r="F3" s="20"/>
      <c r="G3" s="20"/>
      <c r="H3" s="20"/>
    </row>
    <row r="4" spans="1:48" ht="56.25" customHeight="1" thickBot="1">
      <c r="A4" s="14"/>
      <c r="B4" s="20"/>
      <c r="C4" s="10"/>
      <c r="D4" s="20"/>
      <c r="E4" s="10"/>
      <c r="F4" s="20"/>
      <c r="G4" s="20"/>
      <c r="H4" s="20"/>
    </row>
    <row r="5" spans="1:48" s="6" customFormat="1" ht="79.5" customHeight="1">
      <c r="A5" s="3" t="s">
        <v>0</v>
      </c>
      <c r="B5" s="4" t="s">
        <v>1</v>
      </c>
      <c r="C5" s="4" t="s">
        <v>3</v>
      </c>
      <c r="D5" s="4" t="s">
        <v>31</v>
      </c>
      <c r="E5" s="4" t="s">
        <v>4</v>
      </c>
      <c r="F5" s="5" t="s">
        <v>12</v>
      </c>
      <c r="G5" s="52" t="s">
        <v>124</v>
      </c>
      <c r="H5" s="4" t="s">
        <v>5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</row>
    <row r="6" spans="1:48" s="18" customFormat="1" ht="21">
      <c r="A6" s="26" t="s">
        <v>94</v>
      </c>
      <c r="B6" s="31" t="s">
        <v>6</v>
      </c>
      <c r="C6" s="16">
        <v>140.25</v>
      </c>
      <c r="D6" s="37">
        <v>135</v>
      </c>
      <c r="E6" s="15" t="s">
        <v>7</v>
      </c>
      <c r="F6" s="27" t="s">
        <v>13</v>
      </c>
      <c r="G6" s="27" t="s">
        <v>126</v>
      </c>
      <c r="H6" s="21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</row>
    <row r="7" spans="1:48" s="8" customFormat="1" ht="17.25" customHeight="1">
      <c r="A7" s="28" t="s">
        <v>95</v>
      </c>
      <c r="B7" s="31" t="s">
        <v>6</v>
      </c>
      <c r="C7" s="16">
        <v>187</v>
      </c>
      <c r="D7" s="37">
        <v>180</v>
      </c>
      <c r="E7" s="15" t="s">
        <v>7</v>
      </c>
      <c r="F7" s="27" t="s">
        <v>13</v>
      </c>
      <c r="G7" s="27" t="s">
        <v>126</v>
      </c>
      <c r="H7" s="2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22"/>
    </row>
    <row r="8" spans="1:48" s="8" customFormat="1" ht="17.25" customHeight="1">
      <c r="A8" s="28" t="s">
        <v>96</v>
      </c>
      <c r="B8" s="31" t="s">
        <v>6</v>
      </c>
      <c r="C8" s="16">
        <v>233.75</v>
      </c>
      <c r="D8" s="37">
        <v>225</v>
      </c>
      <c r="E8" s="15" t="s">
        <v>7</v>
      </c>
      <c r="F8" s="27" t="s">
        <v>13</v>
      </c>
      <c r="G8" s="27" t="s">
        <v>126</v>
      </c>
      <c r="H8" s="2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22"/>
    </row>
    <row r="9" spans="1:48" s="8" customFormat="1" ht="17.25" customHeight="1">
      <c r="A9" s="28" t="s">
        <v>97</v>
      </c>
      <c r="B9" s="31" t="s">
        <v>6</v>
      </c>
      <c r="C9" s="16">
        <v>280.5</v>
      </c>
      <c r="D9" s="37">
        <v>270</v>
      </c>
      <c r="E9" s="15" t="s">
        <v>7</v>
      </c>
      <c r="F9" s="27" t="s">
        <v>13</v>
      </c>
      <c r="G9" s="27" t="s">
        <v>126</v>
      </c>
      <c r="H9" s="2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22"/>
    </row>
    <row r="10" spans="1:48" s="8" customFormat="1" ht="17.25" customHeight="1">
      <c r="A10" s="28" t="s">
        <v>98</v>
      </c>
      <c r="B10" s="31" t="s">
        <v>6</v>
      </c>
      <c r="C10" s="16">
        <v>93.5</v>
      </c>
      <c r="D10" s="37">
        <v>90</v>
      </c>
      <c r="E10" s="15" t="s">
        <v>7</v>
      </c>
      <c r="F10" s="27" t="s">
        <v>13</v>
      </c>
      <c r="G10" s="27" t="s">
        <v>126</v>
      </c>
      <c r="H10" s="2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22"/>
    </row>
    <row r="11" spans="1:48" s="8" customFormat="1" ht="17.25" customHeight="1">
      <c r="A11" s="28" t="s">
        <v>99</v>
      </c>
      <c r="B11" s="31" t="s">
        <v>6</v>
      </c>
      <c r="C11" s="16">
        <v>140.25</v>
      </c>
      <c r="D11" s="37">
        <v>135</v>
      </c>
      <c r="E11" s="15" t="s">
        <v>7</v>
      </c>
      <c r="F11" s="27" t="s">
        <v>13</v>
      </c>
      <c r="G11" s="27" t="s">
        <v>126</v>
      </c>
      <c r="H11" s="2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22"/>
    </row>
    <row r="12" spans="1:48" s="8" customFormat="1" ht="17.25" customHeight="1">
      <c r="A12" s="28" t="s">
        <v>100</v>
      </c>
      <c r="B12" s="31" t="s">
        <v>6</v>
      </c>
      <c r="C12" s="16">
        <v>187</v>
      </c>
      <c r="D12" s="37">
        <v>180</v>
      </c>
      <c r="E12" s="15" t="s">
        <v>7</v>
      </c>
      <c r="F12" s="27" t="s">
        <v>13</v>
      </c>
      <c r="G12" s="27" t="s">
        <v>126</v>
      </c>
      <c r="H12" s="2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22"/>
    </row>
    <row r="13" spans="1:48" s="8" customFormat="1" ht="17.25" customHeight="1">
      <c r="A13" s="28" t="s">
        <v>101</v>
      </c>
      <c r="B13" s="31" t="s">
        <v>6</v>
      </c>
      <c r="C13" s="16">
        <v>233.75</v>
      </c>
      <c r="D13" s="37">
        <v>225</v>
      </c>
      <c r="E13" s="15" t="s">
        <v>7</v>
      </c>
      <c r="F13" s="27" t="s">
        <v>13</v>
      </c>
      <c r="G13" s="27" t="s">
        <v>126</v>
      </c>
      <c r="H13" s="2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22"/>
    </row>
    <row r="14" spans="1:48" s="7" customFormat="1" ht="21">
      <c r="A14" s="28" t="s">
        <v>102</v>
      </c>
      <c r="B14" s="31" t="s">
        <v>6</v>
      </c>
      <c r="C14" s="16">
        <v>280.5</v>
      </c>
      <c r="D14" s="37">
        <v>270</v>
      </c>
      <c r="E14" s="15" t="s">
        <v>7</v>
      </c>
      <c r="F14" s="27" t="s">
        <v>13</v>
      </c>
      <c r="G14" s="27" t="s">
        <v>126</v>
      </c>
      <c r="H14" s="2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9"/>
    </row>
    <row r="15" spans="1:48" s="18" customFormat="1" ht="21">
      <c r="A15" s="26" t="s">
        <v>103</v>
      </c>
      <c r="B15" s="31" t="s">
        <v>6</v>
      </c>
      <c r="C15" s="16">
        <v>70.75</v>
      </c>
      <c r="D15" s="37">
        <v>65.5</v>
      </c>
      <c r="E15" s="15" t="s">
        <v>7</v>
      </c>
      <c r="F15" s="27" t="s">
        <v>15</v>
      </c>
      <c r="G15" s="27" t="s">
        <v>126</v>
      </c>
      <c r="H15" s="21"/>
      <c r="I15" s="11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8" s="8" customFormat="1" ht="17.25" customHeight="1">
      <c r="A16" s="28" t="s">
        <v>104</v>
      </c>
      <c r="B16" s="31" t="s">
        <v>6</v>
      </c>
      <c r="C16" s="16">
        <v>94.333333333333343</v>
      </c>
      <c r="D16" s="37">
        <v>87.333333333333343</v>
      </c>
      <c r="E16" s="15" t="s">
        <v>7</v>
      </c>
      <c r="F16" s="27" t="s">
        <v>15</v>
      </c>
      <c r="G16" s="27" t="s">
        <v>126</v>
      </c>
      <c r="H16" s="2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22"/>
    </row>
    <row r="17" spans="1:48" s="8" customFormat="1" ht="17.25" customHeight="1">
      <c r="A17" s="28" t="s">
        <v>105</v>
      </c>
      <c r="B17" s="31" t="s">
        <v>6</v>
      </c>
      <c r="C17" s="16">
        <v>47.166666666666671</v>
      </c>
      <c r="D17" s="37">
        <v>43.666666666666671</v>
      </c>
      <c r="E17" s="15" t="s">
        <v>7</v>
      </c>
      <c r="F17" s="27" t="s">
        <v>15</v>
      </c>
      <c r="G17" s="27" t="s">
        <v>126</v>
      </c>
      <c r="H17" s="2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22"/>
    </row>
    <row r="18" spans="1:48" s="8" customFormat="1" ht="17.25" customHeight="1">
      <c r="A18" s="28" t="s">
        <v>106</v>
      </c>
      <c r="B18" s="31" t="s">
        <v>6</v>
      </c>
      <c r="C18" s="16">
        <v>70.75</v>
      </c>
      <c r="D18" s="37">
        <v>65.5</v>
      </c>
      <c r="E18" s="15" t="s">
        <v>7</v>
      </c>
      <c r="F18" s="27" t="s">
        <v>15</v>
      </c>
      <c r="G18" s="27" t="s">
        <v>126</v>
      </c>
      <c r="H18" s="2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22"/>
    </row>
    <row r="19" spans="1:48" s="8" customFormat="1" ht="17.25" customHeight="1">
      <c r="A19" s="28" t="s">
        <v>107</v>
      </c>
      <c r="B19" s="31" t="s">
        <v>6</v>
      </c>
      <c r="C19" s="16">
        <v>94.333333333333343</v>
      </c>
      <c r="D19" s="37">
        <v>87.333333333333343</v>
      </c>
      <c r="E19" s="15" t="s">
        <v>7</v>
      </c>
      <c r="F19" s="27" t="s">
        <v>15</v>
      </c>
      <c r="G19" s="27" t="s">
        <v>126</v>
      </c>
      <c r="H19" s="2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22"/>
    </row>
    <row r="20" spans="1:48" s="7" customFormat="1" ht="21">
      <c r="A20" s="28" t="s">
        <v>110</v>
      </c>
      <c r="B20" s="31" t="s">
        <v>6</v>
      </c>
      <c r="C20" s="16">
        <v>153.25</v>
      </c>
      <c r="D20" s="37">
        <v>148</v>
      </c>
      <c r="E20" s="15" t="s">
        <v>7</v>
      </c>
      <c r="F20" s="27" t="s">
        <v>15</v>
      </c>
      <c r="G20" s="27" t="s">
        <v>126</v>
      </c>
      <c r="H20" s="2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9"/>
    </row>
    <row r="21" spans="1:48" s="7" customFormat="1" ht="21">
      <c r="A21" s="28" t="s">
        <v>109</v>
      </c>
      <c r="B21" s="31" t="s">
        <v>6</v>
      </c>
      <c r="C21" s="16">
        <v>204.33333333333337</v>
      </c>
      <c r="D21" s="37">
        <v>197.33333333333337</v>
      </c>
      <c r="E21" s="15" t="s">
        <v>7</v>
      </c>
      <c r="F21" s="27" t="s">
        <v>15</v>
      </c>
      <c r="G21" s="27" t="s">
        <v>126</v>
      </c>
      <c r="H21" s="2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9"/>
    </row>
    <row r="22" spans="1:48" s="8" customFormat="1" ht="17.25" customHeight="1">
      <c r="A22" s="28" t="s">
        <v>111</v>
      </c>
      <c r="B22" s="31" t="s">
        <v>6</v>
      </c>
      <c r="C22" s="16">
        <v>102.16666666666669</v>
      </c>
      <c r="D22" s="37">
        <v>98.666666666666686</v>
      </c>
      <c r="E22" s="15" t="s">
        <v>7</v>
      </c>
      <c r="F22" s="27" t="s">
        <v>15</v>
      </c>
      <c r="G22" s="27" t="s">
        <v>126</v>
      </c>
      <c r="H22" s="2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22"/>
    </row>
    <row r="23" spans="1:48" s="8" customFormat="1" ht="17.25" customHeight="1">
      <c r="A23" s="28" t="s">
        <v>112</v>
      </c>
      <c r="B23" s="31" t="s">
        <v>6</v>
      </c>
      <c r="C23" s="16">
        <v>153.25</v>
      </c>
      <c r="D23" s="37">
        <v>148</v>
      </c>
      <c r="E23" s="15" t="s">
        <v>7</v>
      </c>
      <c r="F23" s="27" t="s">
        <v>15</v>
      </c>
      <c r="G23" s="27" t="s">
        <v>126</v>
      </c>
      <c r="H23" s="2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22"/>
    </row>
    <row r="24" spans="1:48" s="8" customFormat="1" ht="17.25" customHeight="1">
      <c r="A24" s="28" t="s">
        <v>109</v>
      </c>
      <c r="B24" s="31" t="s">
        <v>6</v>
      </c>
      <c r="C24" s="16">
        <v>204.33333333333337</v>
      </c>
      <c r="D24" s="37">
        <v>197.33333333333337</v>
      </c>
      <c r="E24" s="15" t="s">
        <v>7</v>
      </c>
      <c r="F24" s="27" t="s">
        <v>15</v>
      </c>
      <c r="G24" s="27" t="s">
        <v>126</v>
      </c>
      <c r="H24" s="2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22"/>
    </row>
    <row r="25" spans="1:48" s="7" customFormat="1" ht="21">
      <c r="A25" s="28" t="s">
        <v>61</v>
      </c>
      <c r="B25" s="31" t="s">
        <v>6</v>
      </c>
      <c r="C25" s="16">
        <v>35.25</v>
      </c>
      <c r="D25" s="35">
        <v>30</v>
      </c>
      <c r="E25" s="15" t="s">
        <v>7</v>
      </c>
      <c r="F25" s="27" t="s">
        <v>13</v>
      </c>
      <c r="G25" s="27" t="s">
        <v>126</v>
      </c>
      <c r="H25" s="2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9"/>
    </row>
    <row r="26" spans="1:48" s="8" customFormat="1" ht="17.25" customHeight="1">
      <c r="A26" s="28" t="s">
        <v>62</v>
      </c>
      <c r="B26" s="31" t="s">
        <v>2</v>
      </c>
      <c r="C26" s="16">
        <v>159.44999999999999</v>
      </c>
      <c r="D26" s="35">
        <v>143.69999999999999</v>
      </c>
      <c r="E26" s="15" t="s">
        <v>7</v>
      </c>
      <c r="F26" s="27" t="s">
        <v>27</v>
      </c>
      <c r="G26" s="27" t="s">
        <v>127</v>
      </c>
      <c r="H26" s="2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22"/>
    </row>
    <row r="27" spans="1:48" s="8" customFormat="1" ht="17.25" customHeight="1">
      <c r="A27" s="28" t="s">
        <v>63</v>
      </c>
      <c r="B27" s="31" t="s">
        <v>2</v>
      </c>
      <c r="C27" s="16">
        <v>190.5</v>
      </c>
      <c r="D27" s="35">
        <f>(260+50%*260+120+30)/3</f>
        <v>180</v>
      </c>
      <c r="E27" s="15" t="s">
        <v>7</v>
      </c>
      <c r="F27" s="27" t="s">
        <v>27</v>
      </c>
      <c r="G27" s="27" t="s">
        <v>127</v>
      </c>
      <c r="H27" s="2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22"/>
    </row>
    <row r="28" spans="1:48" s="8" customFormat="1" ht="17.25" customHeight="1">
      <c r="A28" s="28" t="s">
        <v>64</v>
      </c>
      <c r="B28" s="31" t="s">
        <v>6</v>
      </c>
      <c r="C28" s="16">
        <v>124.75</v>
      </c>
      <c r="D28" s="35">
        <v>119.5</v>
      </c>
      <c r="E28" s="15" t="s">
        <v>7</v>
      </c>
      <c r="F28" s="27" t="s">
        <v>27</v>
      </c>
      <c r="G28" s="27" t="s">
        <v>127</v>
      </c>
      <c r="H28" s="2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22"/>
    </row>
    <row r="29" spans="1:48" s="8" customFormat="1" ht="17.25" customHeight="1">
      <c r="A29" s="28" t="s">
        <v>65</v>
      </c>
      <c r="B29" s="31" t="s">
        <v>6</v>
      </c>
      <c r="C29" s="16">
        <v>124.75</v>
      </c>
      <c r="D29" s="35">
        <v>119.5</v>
      </c>
      <c r="E29" s="15" t="s">
        <v>7</v>
      </c>
      <c r="F29" s="27" t="s">
        <v>27</v>
      </c>
      <c r="G29" s="27" t="s">
        <v>127</v>
      </c>
      <c r="H29" s="2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22"/>
    </row>
    <row r="30" spans="1:48" s="8" customFormat="1" ht="17.25" customHeight="1">
      <c r="A30" s="28" t="s">
        <v>66</v>
      </c>
      <c r="B30" s="31" t="s">
        <v>6</v>
      </c>
      <c r="C30" s="16">
        <v>273</v>
      </c>
      <c r="D30" s="35">
        <v>266</v>
      </c>
      <c r="E30" s="15" t="s">
        <v>7</v>
      </c>
      <c r="F30" s="27" t="s">
        <v>27</v>
      </c>
      <c r="G30" s="27" t="s">
        <v>127</v>
      </c>
      <c r="H30" s="2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22"/>
    </row>
    <row r="31" spans="1:48" s="8" customFormat="1" ht="17.25" customHeight="1">
      <c r="A31" s="28" t="s">
        <v>67</v>
      </c>
      <c r="B31" s="31" t="s">
        <v>6</v>
      </c>
      <c r="C31" s="16">
        <v>293</v>
      </c>
      <c r="D31" s="35">
        <v>286</v>
      </c>
      <c r="E31" s="15" t="s">
        <v>7</v>
      </c>
      <c r="F31" s="27" t="s">
        <v>27</v>
      </c>
      <c r="G31" s="27" t="s">
        <v>127</v>
      </c>
      <c r="H31" s="2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22"/>
    </row>
    <row r="32" spans="1:48" s="8" customFormat="1" ht="17.25" customHeight="1">
      <c r="A32" s="28" t="s">
        <v>69</v>
      </c>
      <c r="B32" s="31" t="s">
        <v>6</v>
      </c>
      <c r="C32" s="16">
        <v>283</v>
      </c>
      <c r="D32" s="35">
        <v>276</v>
      </c>
      <c r="E32" s="15" t="s">
        <v>7</v>
      </c>
      <c r="F32" s="27" t="s">
        <v>27</v>
      </c>
      <c r="G32" s="27" t="s">
        <v>127</v>
      </c>
      <c r="H32" s="2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22"/>
    </row>
    <row r="33" spans="1:48" s="8" customFormat="1" ht="17.25" customHeight="1">
      <c r="A33" s="28" t="s">
        <v>70</v>
      </c>
      <c r="B33" s="31" t="s">
        <v>6</v>
      </c>
      <c r="C33" s="16">
        <v>303</v>
      </c>
      <c r="D33" s="35">
        <v>296</v>
      </c>
      <c r="E33" s="15" t="s">
        <v>7</v>
      </c>
      <c r="F33" s="27" t="s">
        <v>27</v>
      </c>
      <c r="G33" s="27" t="s">
        <v>127</v>
      </c>
      <c r="H33" s="2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22"/>
    </row>
    <row r="34" spans="1:48" s="8" customFormat="1" ht="17.25" customHeight="1">
      <c r="A34" s="28" t="s">
        <v>68</v>
      </c>
      <c r="B34" s="31" t="s">
        <v>6</v>
      </c>
      <c r="C34" s="16">
        <v>263</v>
      </c>
      <c r="D34" s="35">
        <v>256</v>
      </c>
      <c r="E34" s="15" t="s">
        <v>7</v>
      </c>
      <c r="F34" s="27" t="s">
        <v>27</v>
      </c>
      <c r="G34" s="27" t="s">
        <v>127</v>
      </c>
      <c r="H34" s="2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22"/>
    </row>
    <row r="35" spans="1:48" s="8" customFormat="1" ht="17.25" customHeight="1">
      <c r="A35" s="28" t="s">
        <v>72</v>
      </c>
      <c r="B35" s="31" t="s">
        <v>6</v>
      </c>
      <c r="C35" s="16">
        <v>273</v>
      </c>
      <c r="D35" s="35">
        <v>266</v>
      </c>
      <c r="E35" s="15" t="s">
        <v>7</v>
      </c>
      <c r="F35" s="27" t="s">
        <v>27</v>
      </c>
      <c r="G35" s="27" t="s">
        <v>127</v>
      </c>
      <c r="H35" s="2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22"/>
    </row>
    <row r="36" spans="1:48" s="8" customFormat="1" ht="17.25" customHeight="1">
      <c r="A36" s="28" t="s">
        <v>71</v>
      </c>
      <c r="B36" s="31" t="s">
        <v>6</v>
      </c>
      <c r="C36" s="16">
        <v>222</v>
      </c>
      <c r="D36" s="35">
        <v>208</v>
      </c>
      <c r="E36" s="15" t="s">
        <v>7</v>
      </c>
      <c r="F36" s="27" t="s">
        <v>27</v>
      </c>
      <c r="G36" s="27" t="s">
        <v>127</v>
      </c>
      <c r="H36" s="2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22"/>
    </row>
    <row r="37" spans="1:48" s="8" customFormat="1" ht="17.25" customHeight="1">
      <c r="A37" s="28" t="s">
        <v>73</v>
      </c>
      <c r="B37" s="31" t="s">
        <v>6</v>
      </c>
      <c r="C37" s="16">
        <v>222</v>
      </c>
      <c r="D37" s="35">
        <v>208</v>
      </c>
      <c r="E37" s="15" t="s">
        <v>7</v>
      </c>
      <c r="F37" s="27" t="s">
        <v>27</v>
      </c>
      <c r="G37" s="27" t="s">
        <v>127</v>
      </c>
      <c r="H37" s="2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22"/>
    </row>
    <row r="38" spans="1:48" s="8" customFormat="1" ht="17.25" customHeight="1">
      <c r="A38" s="28" t="s">
        <v>74</v>
      </c>
      <c r="B38" s="31" t="s">
        <v>6</v>
      </c>
      <c r="C38" s="16">
        <v>103</v>
      </c>
      <c r="D38" s="35">
        <v>96</v>
      </c>
      <c r="E38" s="15" t="s">
        <v>7</v>
      </c>
      <c r="F38" s="27" t="s">
        <v>27</v>
      </c>
      <c r="G38" s="27" t="s">
        <v>127</v>
      </c>
      <c r="H38" s="2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22"/>
    </row>
    <row r="39" spans="1:48" s="8" customFormat="1" ht="17.25" customHeight="1">
      <c r="A39" s="28" t="s">
        <v>75</v>
      </c>
      <c r="B39" s="31" t="s">
        <v>6</v>
      </c>
      <c r="C39" s="16">
        <v>123</v>
      </c>
      <c r="D39" s="35">
        <v>116</v>
      </c>
      <c r="E39" s="15" t="s">
        <v>7</v>
      </c>
      <c r="F39" s="27" t="s">
        <v>27</v>
      </c>
      <c r="G39" s="27" t="s">
        <v>127</v>
      </c>
      <c r="H39" s="2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22"/>
    </row>
    <row r="40" spans="1:48" s="8" customFormat="1" ht="17.25" customHeight="1">
      <c r="A40" s="28" t="s">
        <v>76</v>
      </c>
      <c r="B40" s="31" t="s">
        <v>6</v>
      </c>
      <c r="C40" s="16">
        <v>123</v>
      </c>
      <c r="D40" s="35">
        <v>116</v>
      </c>
      <c r="E40" s="15" t="s">
        <v>7</v>
      </c>
      <c r="F40" s="27" t="s">
        <v>27</v>
      </c>
      <c r="G40" s="27" t="s">
        <v>127</v>
      </c>
      <c r="H40" s="2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22"/>
    </row>
    <row r="41" spans="1:48" s="8" customFormat="1" ht="17.25" customHeight="1">
      <c r="A41" s="28" t="s">
        <v>77</v>
      </c>
      <c r="B41" s="31" t="s">
        <v>2</v>
      </c>
      <c r="C41" s="16">
        <v>286</v>
      </c>
      <c r="D41" s="35">
        <v>272</v>
      </c>
      <c r="E41" s="15" t="s">
        <v>7</v>
      </c>
      <c r="F41" s="27" t="s">
        <v>27</v>
      </c>
      <c r="G41" s="27" t="s">
        <v>127</v>
      </c>
      <c r="H41" s="2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22"/>
    </row>
    <row r="42" spans="1:48" s="8" customFormat="1" ht="17.25" customHeight="1">
      <c r="A42" s="28" t="s">
        <v>78</v>
      </c>
      <c r="B42" s="31" t="s">
        <v>2</v>
      </c>
      <c r="C42" s="16">
        <v>206</v>
      </c>
      <c r="D42" s="35" t="s">
        <v>16</v>
      </c>
      <c r="E42" s="15" t="s">
        <v>7</v>
      </c>
      <c r="F42" s="27" t="s">
        <v>27</v>
      </c>
      <c r="G42" s="27" t="s">
        <v>127</v>
      </c>
      <c r="H42" s="2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22"/>
    </row>
    <row r="43" spans="1:48" s="8" customFormat="1" ht="17.25" customHeight="1">
      <c r="A43" s="28" t="s">
        <v>79</v>
      </c>
      <c r="B43" s="31" t="s">
        <v>2</v>
      </c>
      <c r="C43" s="16">
        <v>259.5</v>
      </c>
      <c r="D43" s="35">
        <v>249</v>
      </c>
      <c r="E43" s="15" t="s">
        <v>7</v>
      </c>
      <c r="F43" s="27" t="s">
        <v>27</v>
      </c>
      <c r="G43" s="27" t="s">
        <v>127</v>
      </c>
      <c r="H43" s="2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22"/>
    </row>
    <row r="44" spans="1:48" s="8" customFormat="1" ht="17.25" customHeight="1">
      <c r="A44" s="28" t="s">
        <v>80</v>
      </c>
      <c r="B44" s="31" t="s">
        <v>2</v>
      </c>
      <c r="C44" s="16">
        <v>279.5</v>
      </c>
      <c r="D44" s="35">
        <v>269</v>
      </c>
      <c r="E44" s="15" t="s">
        <v>7</v>
      </c>
      <c r="F44" s="27" t="s">
        <v>27</v>
      </c>
      <c r="G44" s="27" t="s">
        <v>127</v>
      </c>
      <c r="H44" s="2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22"/>
    </row>
    <row r="45" spans="1:48" s="8" customFormat="1" ht="17.25" customHeight="1">
      <c r="A45" s="28" t="s">
        <v>81</v>
      </c>
      <c r="B45" s="31" t="s">
        <v>2</v>
      </c>
      <c r="C45" s="16">
        <v>429.9</v>
      </c>
      <c r="D45" s="35">
        <v>418</v>
      </c>
      <c r="E45" s="15" t="s">
        <v>7</v>
      </c>
      <c r="F45" s="27" t="s">
        <v>27</v>
      </c>
      <c r="G45" s="27" t="s">
        <v>127</v>
      </c>
      <c r="H45" s="2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22"/>
    </row>
    <row r="46" spans="1:48" s="8" customFormat="1" ht="17.25" customHeight="1">
      <c r="A46" s="28" t="s">
        <v>82</v>
      </c>
      <c r="B46" s="31" t="s">
        <v>2</v>
      </c>
      <c r="C46" s="16">
        <v>505.15</v>
      </c>
      <c r="D46" s="35">
        <v>491.5</v>
      </c>
      <c r="E46" s="15" t="s">
        <v>7</v>
      </c>
      <c r="F46" s="27" t="s">
        <v>27</v>
      </c>
      <c r="G46" s="27" t="s">
        <v>127</v>
      </c>
      <c r="H46" s="2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22"/>
    </row>
    <row r="47" spans="1:48" s="8" customFormat="1" ht="17.25" customHeight="1">
      <c r="A47" s="28" t="s">
        <v>83</v>
      </c>
      <c r="B47" s="31" t="s">
        <v>2</v>
      </c>
      <c r="C47" s="16">
        <v>495.15</v>
      </c>
      <c r="D47" s="35" t="s">
        <v>17</v>
      </c>
      <c r="E47" s="15" t="s">
        <v>7</v>
      </c>
      <c r="F47" s="27" t="s">
        <v>27</v>
      </c>
      <c r="G47" s="27" t="s">
        <v>127</v>
      </c>
      <c r="H47" s="2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22"/>
    </row>
    <row r="48" spans="1:48" s="8" customFormat="1" ht="17.25" customHeight="1">
      <c r="A48" s="28" t="s">
        <v>84</v>
      </c>
      <c r="B48" s="31" t="s">
        <v>2</v>
      </c>
      <c r="C48" s="16">
        <v>475.25</v>
      </c>
      <c r="D48" s="35" t="s">
        <v>18</v>
      </c>
      <c r="E48" s="15" t="s">
        <v>7</v>
      </c>
      <c r="F48" s="27" t="s">
        <v>27</v>
      </c>
      <c r="G48" s="27" t="s">
        <v>127</v>
      </c>
      <c r="H48" s="2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22"/>
    </row>
    <row r="49" spans="1:48" s="8" customFormat="1" ht="24.75" customHeight="1">
      <c r="A49" s="28" t="s">
        <v>86</v>
      </c>
      <c r="B49" s="31" t="s">
        <v>30</v>
      </c>
      <c r="C49" s="16">
        <f>35000/1000+D49</f>
        <v>3585</v>
      </c>
      <c r="D49" s="35">
        <v>3550</v>
      </c>
      <c r="E49" s="15" t="s">
        <v>29</v>
      </c>
      <c r="F49" s="27" t="s">
        <v>28</v>
      </c>
      <c r="G49" s="27" t="s">
        <v>128</v>
      </c>
      <c r="H49" s="2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22"/>
    </row>
    <row r="50" spans="1:48" s="8" customFormat="1" ht="24.75" customHeight="1">
      <c r="A50" s="28" t="s">
        <v>85</v>
      </c>
      <c r="B50" s="31" t="s">
        <v>30</v>
      </c>
      <c r="C50" s="16">
        <f t="shared" ref="C50:C51" si="0">35000/1000+D50</f>
        <v>3885</v>
      </c>
      <c r="D50" s="35">
        <v>3850</v>
      </c>
      <c r="E50" s="15" t="s">
        <v>29</v>
      </c>
      <c r="F50" s="27" t="s">
        <v>28</v>
      </c>
      <c r="G50" s="27" t="s">
        <v>128</v>
      </c>
      <c r="H50" s="2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22"/>
    </row>
    <row r="51" spans="1:48" s="8" customFormat="1" ht="24.75" customHeight="1">
      <c r="A51" s="28" t="s">
        <v>87</v>
      </c>
      <c r="B51" s="31" t="s">
        <v>30</v>
      </c>
      <c r="C51" s="16">
        <f t="shared" si="0"/>
        <v>3785</v>
      </c>
      <c r="D51" s="35">
        <v>3750</v>
      </c>
      <c r="E51" s="15" t="s">
        <v>29</v>
      </c>
      <c r="F51" s="27" t="s">
        <v>28</v>
      </c>
      <c r="G51" s="27" t="s">
        <v>128</v>
      </c>
      <c r="H51" s="2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22"/>
    </row>
    <row r="52" spans="1:48" s="8" customFormat="1" ht="17.25" customHeight="1">
      <c r="A52" s="28" t="s">
        <v>60</v>
      </c>
      <c r="B52" s="31" t="s">
        <v>8</v>
      </c>
      <c r="C52" s="16">
        <f>5000/1000+D52</f>
        <v>805</v>
      </c>
      <c r="D52" s="35">
        <f>400/50%</f>
        <v>800</v>
      </c>
      <c r="E52" s="15" t="s">
        <v>10</v>
      </c>
      <c r="F52" s="27" t="s">
        <v>15</v>
      </c>
      <c r="G52" s="27" t="s">
        <v>129</v>
      </c>
      <c r="H52" s="2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22"/>
    </row>
    <row r="53" spans="1:48" s="8" customFormat="1" ht="17.25" customHeight="1">
      <c r="A53" s="28" t="s">
        <v>58</v>
      </c>
      <c r="B53" s="31" t="s">
        <v>8</v>
      </c>
      <c r="C53" s="16">
        <f t="shared" ref="C53:C116" si="1">5000/1000+D53</f>
        <v>1005</v>
      </c>
      <c r="D53" s="35">
        <f>400/40%</f>
        <v>1000</v>
      </c>
      <c r="E53" s="15" t="s">
        <v>10</v>
      </c>
      <c r="F53" s="27" t="s">
        <v>15</v>
      </c>
      <c r="G53" s="27" t="s">
        <v>129</v>
      </c>
      <c r="H53" s="2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22"/>
    </row>
    <row r="54" spans="1:48" s="8" customFormat="1" ht="17.25" customHeight="1">
      <c r="A54" s="28" t="s">
        <v>59</v>
      </c>
      <c r="B54" s="31" t="s">
        <v>8</v>
      </c>
      <c r="C54" s="16">
        <f t="shared" si="1"/>
        <v>1338.3333333333335</v>
      </c>
      <c r="D54" s="37">
        <f>400/30%</f>
        <v>1333.3333333333335</v>
      </c>
      <c r="E54" s="15" t="s">
        <v>10</v>
      </c>
      <c r="F54" s="27" t="s">
        <v>15</v>
      </c>
      <c r="G54" s="27" t="s">
        <v>129</v>
      </c>
      <c r="H54" s="2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22"/>
    </row>
    <row r="55" spans="1:48" s="8" customFormat="1" ht="17.25" customHeight="1">
      <c r="A55" s="29"/>
      <c r="B55" s="32"/>
      <c r="C55" s="24"/>
      <c r="D55" s="36"/>
      <c r="E55" s="23"/>
      <c r="F55" s="30"/>
      <c r="G55" s="30"/>
      <c r="H55" s="25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22"/>
    </row>
    <row r="56" spans="1:48" s="8" customFormat="1" ht="17.25" customHeight="1">
      <c r="A56" s="39" t="s">
        <v>57</v>
      </c>
      <c r="B56" s="40" t="s">
        <v>8</v>
      </c>
      <c r="C56" s="41">
        <f t="shared" si="1"/>
        <v>325</v>
      </c>
      <c r="D56" s="42">
        <v>320</v>
      </c>
      <c r="E56" s="43" t="s">
        <v>11</v>
      </c>
      <c r="F56" s="44" t="s">
        <v>14</v>
      </c>
      <c r="G56" s="44" t="s">
        <v>125</v>
      </c>
      <c r="H56" s="45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22"/>
    </row>
    <row r="57" spans="1:48" s="8" customFormat="1" ht="17.25" customHeight="1">
      <c r="A57" s="28" t="s">
        <v>56</v>
      </c>
      <c r="B57" s="33" t="s">
        <v>8</v>
      </c>
      <c r="C57" s="16">
        <f t="shared" si="1"/>
        <v>429</v>
      </c>
      <c r="D57" s="37">
        <f>D58+20</f>
        <v>424</v>
      </c>
      <c r="E57" s="15" t="s">
        <v>11</v>
      </c>
      <c r="F57" s="27" t="s">
        <v>14</v>
      </c>
      <c r="G57" s="27" t="s">
        <v>125</v>
      </c>
      <c r="H57" s="2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22"/>
    </row>
    <row r="58" spans="1:48" s="8" customFormat="1" ht="17.25" customHeight="1">
      <c r="A58" s="28" t="s">
        <v>54</v>
      </c>
      <c r="B58" s="33" t="s">
        <v>8</v>
      </c>
      <c r="C58" s="16">
        <f t="shared" si="1"/>
        <v>409</v>
      </c>
      <c r="D58" s="37">
        <f>D59+20</f>
        <v>404</v>
      </c>
      <c r="E58" s="15" t="s">
        <v>11</v>
      </c>
      <c r="F58" s="27" t="s">
        <v>14</v>
      </c>
      <c r="G58" s="27" t="s">
        <v>125</v>
      </c>
      <c r="H58" s="2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22"/>
    </row>
    <row r="59" spans="1:48" s="8" customFormat="1" ht="17.25" customHeight="1">
      <c r="A59" s="28" t="s">
        <v>55</v>
      </c>
      <c r="B59" s="33" t="s">
        <v>8</v>
      </c>
      <c r="C59" s="16">
        <f t="shared" si="1"/>
        <v>389</v>
      </c>
      <c r="D59" s="37">
        <f>D56+20%*D56</f>
        <v>384</v>
      </c>
      <c r="E59" s="15" t="s">
        <v>11</v>
      </c>
      <c r="F59" s="27" t="s">
        <v>14</v>
      </c>
      <c r="G59" s="27" t="s">
        <v>125</v>
      </c>
      <c r="H59" s="2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22"/>
    </row>
    <row r="60" spans="1:48" s="8" customFormat="1" ht="17.25" customHeight="1">
      <c r="A60" s="28" t="s">
        <v>53</v>
      </c>
      <c r="B60" s="33" t="s">
        <v>8</v>
      </c>
      <c r="C60" s="16">
        <f t="shared" si="1"/>
        <v>444</v>
      </c>
      <c r="D60" s="38">
        <f>D57+15</f>
        <v>439</v>
      </c>
      <c r="E60" s="15" t="s">
        <v>11</v>
      </c>
      <c r="F60" s="27" t="s">
        <v>14</v>
      </c>
      <c r="G60" s="27" t="s">
        <v>125</v>
      </c>
      <c r="H60" s="2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22"/>
    </row>
    <row r="61" spans="1:48" s="1" customFormat="1" ht="21">
      <c r="A61" s="28" t="s">
        <v>52</v>
      </c>
      <c r="B61" s="33" t="s">
        <v>8</v>
      </c>
      <c r="C61" s="16">
        <f t="shared" si="1"/>
        <v>424</v>
      </c>
      <c r="D61" s="38">
        <f t="shared" ref="D61:D62" si="2">D58+15</f>
        <v>419</v>
      </c>
      <c r="E61" s="15" t="s">
        <v>11</v>
      </c>
      <c r="F61" s="27" t="s">
        <v>14</v>
      </c>
      <c r="G61" s="27" t="s">
        <v>125</v>
      </c>
      <c r="H61" s="21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</row>
    <row r="62" spans="1:48" ht="21">
      <c r="A62" s="28" t="s">
        <v>51</v>
      </c>
      <c r="B62" s="33" t="s">
        <v>8</v>
      </c>
      <c r="C62" s="16">
        <f t="shared" si="1"/>
        <v>404</v>
      </c>
      <c r="D62" s="38">
        <f t="shared" si="2"/>
        <v>399</v>
      </c>
      <c r="E62" s="15" t="s">
        <v>11</v>
      </c>
      <c r="F62" s="27" t="s">
        <v>14</v>
      </c>
      <c r="G62" s="27" t="s">
        <v>125</v>
      </c>
      <c r="H62" s="21"/>
    </row>
    <row r="63" spans="1:48" ht="21">
      <c r="A63" s="26" t="s">
        <v>50</v>
      </c>
      <c r="B63" s="33" t="s">
        <v>8</v>
      </c>
      <c r="C63" s="16">
        <f t="shared" si="1"/>
        <v>200</v>
      </c>
      <c r="D63" s="35">
        <v>195</v>
      </c>
      <c r="E63" s="15" t="s">
        <v>11</v>
      </c>
      <c r="F63" s="27" t="s">
        <v>25</v>
      </c>
      <c r="G63" s="27" t="s">
        <v>128</v>
      </c>
      <c r="H63" s="21"/>
    </row>
    <row r="64" spans="1:48" ht="21">
      <c r="A64" s="26" t="s">
        <v>49</v>
      </c>
      <c r="B64" s="33" t="s">
        <v>8</v>
      </c>
      <c r="C64" s="16">
        <f t="shared" si="1"/>
        <v>181</v>
      </c>
      <c r="D64" s="35">
        <v>176</v>
      </c>
      <c r="E64" s="15" t="s">
        <v>11</v>
      </c>
      <c r="F64" s="27" t="s">
        <v>26</v>
      </c>
      <c r="G64" s="27" t="s">
        <v>128</v>
      </c>
      <c r="H64" s="21"/>
    </row>
    <row r="65" spans="1:48" ht="21">
      <c r="A65" s="26" t="s">
        <v>48</v>
      </c>
      <c r="B65" s="33" t="s">
        <v>8</v>
      </c>
      <c r="C65" s="16">
        <f t="shared" si="1"/>
        <v>310</v>
      </c>
      <c r="D65" s="35">
        <v>305</v>
      </c>
      <c r="E65" s="15" t="s">
        <v>11</v>
      </c>
      <c r="F65" s="27" t="s">
        <v>25</v>
      </c>
      <c r="G65" s="27" t="s">
        <v>128</v>
      </c>
      <c r="H65" s="21"/>
    </row>
    <row r="66" spans="1:48" ht="21">
      <c r="A66" s="26" t="s">
        <v>47</v>
      </c>
      <c r="B66" s="33" t="s">
        <v>21</v>
      </c>
      <c r="C66" s="16">
        <f t="shared" si="1"/>
        <v>425</v>
      </c>
      <c r="D66" s="35">
        <v>420</v>
      </c>
      <c r="E66" s="15" t="s">
        <v>11</v>
      </c>
      <c r="F66" s="27" t="s">
        <v>19</v>
      </c>
      <c r="G66" s="27" t="s">
        <v>130</v>
      </c>
      <c r="H66" s="21"/>
    </row>
    <row r="67" spans="1:48" ht="21">
      <c r="A67" s="26" t="s">
        <v>46</v>
      </c>
      <c r="B67" s="33" t="s">
        <v>21</v>
      </c>
      <c r="C67" s="16">
        <f t="shared" si="1"/>
        <v>355</v>
      </c>
      <c r="D67" s="35">
        <v>350</v>
      </c>
      <c r="E67" s="15" t="s">
        <v>11</v>
      </c>
      <c r="F67" s="27" t="s">
        <v>19</v>
      </c>
      <c r="G67" s="27" t="s">
        <v>130</v>
      </c>
      <c r="H67" s="21"/>
    </row>
    <row r="68" spans="1:48" ht="21">
      <c r="A68" s="26" t="s">
        <v>45</v>
      </c>
      <c r="B68" s="33" t="s">
        <v>9</v>
      </c>
      <c r="C68" s="16">
        <f t="shared" si="1"/>
        <v>450</v>
      </c>
      <c r="D68" s="35">
        <v>445</v>
      </c>
      <c r="E68" s="15" t="s">
        <v>11</v>
      </c>
      <c r="F68" s="27" t="s">
        <v>19</v>
      </c>
      <c r="G68" s="27" t="s">
        <v>130</v>
      </c>
      <c r="H68" s="21"/>
    </row>
    <row r="69" spans="1:48" ht="21">
      <c r="A69" s="26" t="s">
        <v>32</v>
      </c>
      <c r="B69" s="33" t="s">
        <v>8</v>
      </c>
      <c r="C69" s="16">
        <f t="shared" si="1"/>
        <v>155</v>
      </c>
      <c r="D69" s="35">
        <v>150</v>
      </c>
      <c r="E69" s="15" t="s">
        <v>11</v>
      </c>
      <c r="F69" s="27" t="s">
        <v>19</v>
      </c>
      <c r="G69" s="27" t="s">
        <v>130</v>
      </c>
      <c r="H69" s="21"/>
    </row>
    <row r="70" spans="1:48" ht="21">
      <c r="A70" s="26" t="s">
        <v>33</v>
      </c>
      <c r="B70" s="33" t="s">
        <v>8</v>
      </c>
      <c r="C70" s="16">
        <f t="shared" si="1"/>
        <v>152</v>
      </c>
      <c r="D70" s="35">
        <v>147</v>
      </c>
      <c r="E70" s="15" t="s">
        <v>11</v>
      </c>
      <c r="F70" s="27" t="s">
        <v>19</v>
      </c>
      <c r="G70" s="27" t="s">
        <v>130</v>
      </c>
      <c r="H70" s="21"/>
    </row>
    <row r="71" spans="1:48" ht="21">
      <c r="A71" s="26" t="s">
        <v>34</v>
      </c>
      <c r="B71" s="33" t="s">
        <v>8</v>
      </c>
      <c r="C71" s="16">
        <f t="shared" si="1"/>
        <v>255</v>
      </c>
      <c r="D71" s="35">
        <v>250</v>
      </c>
      <c r="E71" s="15" t="s">
        <v>11</v>
      </c>
      <c r="F71" s="27" t="s">
        <v>19</v>
      </c>
      <c r="G71" s="27" t="s">
        <v>130</v>
      </c>
      <c r="H71" s="21"/>
    </row>
    <row r="72" spans="1:48" ht="21">
      <c r="A72" s="26" t="s">
        <v>35</v>
      </c>
      <c r="B72" s="33" t="s">
        <v>8</v>
      </c>
      <c r="C72" s="16">
        <f t="shared" si="1"/>
        <v>265</v>
      </c>
      <c r="D72" s="35">
        <v>260</v>
      </c>
      <c r="E72" s="15" t="s">
        <v>11</v>
      </c>
      <c r="F72" s="27" t="s">
        <v>19</v>
      </c>
      <c r="G72" s="27" t="s">
        <v>130</v>
      </c>
      <c r="H72" s="21"/>
    </row>
    <row r="73" spans="1:48" ht="21">
      <c r="A73" s="26" t="s">
        <v>36</v>
      </c>
      <c r="B73" s="33" t="s">
        <v>8</v>
      </c>
      <c r="C73" s="16">
        <f t="shared" si="1"/>
        <v>275</v>
      </c>
      <c r="D73" s="35">
        <v>270</v>
      </c>
      <c r="E73" s="15" t="s">
        <v>11</v>
      </c>
      <c r="F73" s="27" t="s">
        <v>19</v>
      </c>
      <c r="G73" s="27" t="s">
        <v>130</v>
      </c>
      <c r="H73" s="21"/>
    </row>
    <row r="74" spans="1:48" ht="21">
      <c r="A74" s="26" t="s">
        <v>37</v>
      </c>
      <c r="B74" s="33" t="s">
        <v>8</v>
      </c>
      <c r="C74" s="16">
        <f t="shared" si="1"/>
        <v>275</v>
      </c>
      <c r="D74" s="35">
        <v>270</v>
      </c>
      <c r="E74" s="15" t="s">
        <v>11</v>
      </c>
      <c r="F74" s="27" t="s">
        <v>19</v>
      </c>
      <c r="G74" s="27" t="s">
        <v>130</v>
      </c>
      <c r="H74" s="21"/>
    </row>
    <row r="75" spans="1:48" s="10" customFormat="1" ht="21">
      <c r="A75" s="26" t="s">
        <v>88</v>
      </c>
      <c r="B75" s="34" t="s">
        <v>20</v>
      </c>
      <c r="C75" s="16">
        <f t="shared" si="1"/>
        <v>565</v>
      </c>
      <c r="D75" s="35">
        <v>560</v>
      </c>
      <c r="E75" s="15" t="s">
        <v>11</v>
      </c>
      <c r="F75" s="27" t="s">
        <v>19</v>
      </c>
      <c r="G75" s="27" t="s">
        <v>130</v>
      </c>
      <c r="H75" s="21"/>
      <c r="AV75"/>
    </row>
    <row r="76" spans="1:48" s="10" customFormat="1" ht="21">
      <c r="A76" s="26" t="s">
        <v>89</v>
      </c>
      <c r="B76" s="34" t="s">
        <v>8</v>
      </c>
      <c r="C76" s="16">
        <f>5000/1000+D76</f>
        <v>320</v>
      </c>
      <c r="D76" s="35">
        <v>315</v>
      </c>
      <c r="E76" s="15" t="s">
        <v>11</v>
      </c>
      <c r="F76" s="27" t="s">
        <v>23</v>
      </c>
      <c r="G76" s="27" t="s">
        <v>130</v>
      </c>
      <c r="H76" s="21"/>
      <c r="AV76"/>
    </row>
    <row r="77" spans="1:48" s="10" customFormat="1" ht="21">
      <c r="A77" s="26" t="s">
        <v>38</v>
      </c>
      <c r="B77" s="34" t="s">
        <v>22</v>
      </c>
      <c r="C77" s="16">
        <f t="shared" si="1"/>
        <v>310</v>
      </c>
      <c r="D77" s="35">
        <v>305</v>
      </c>
      <c r="E77" s="15" t="s">
        <v>11</v>
      </c>
      <c r="F77" s="27" t="s">
        <v>19</v>
      </c>
      <c r="G77" s="27" t="s">
        <v>130</v>
      </c>
      <c r="H77" s="21"/>
      <c r="AV77"/>
    </row>
    <row r="78" spans="1:48" s="10" customFormat="1" ht="21">
      <c r="A78" s="26" t="s">
        <v>39</v>
      </c>
      <c r="B78" s="34" t="s">
        <v>22</v>
      </c>
      <c r="C78" s="16">
        <f t="shared" si="1"/>
        <v>310</v>
      </c>
      <c r="D78" s="35">
        <v>305</v>
      </c>
      <c r="E78" s="15" t="s">
        <v>11</v>
      </c>
      <c r="F78" s="27" t="s">
        <v>19</v>
      </c>
      <c r="G78" s="27" t="s">
        <v>130</v>
      </c>
      <c r="H78" s="21"/>
      <c r="AV78"/>
    </row>
    <row r="79" spans="1:48" s="10" customFormat="1" ht="21">
      <c r="A79" s="26" t="s">
        <v>40</v>
      </c>
      <c r="B79" s="34" t="s">
        <v>8</v>
      </c>
      <c r="C79" s="16">
        <f t="shared" si="1"/>
        <v>175</v>
      </c>
      <c r="D79" s="35">
        <v>170</v>
      </c>
      <c r="E79" s="15" t="s">
        <v>11</v>
      </c>
      <c r="F79" s="27" t="s">
        <v>24</v>
      </c>
      <c r="G79" s="27" t="s">
        <v>130</v>
      </c>
      <c r="H79" s="21"/>
      <c r="AV79"/>
    </row>
    <row r="80" spans="1:48" s="10" customFormat="1" ht="21">
      <c r="A80" s="26" t="s">
        <v>41</v>
      </c>
      <c r="B80" s="34" t="s">
        <v>8</v>
      </c>
      <c r="C80" s="16">
        <f t="shared" si="1"/>
        <v>160</v>
      </c>
      <c r="D80" s="35">
        <v>155</v>
      </c>
      <c r="E80" s="15" t="s">
        <v>11</v>
      </c>
      <c r="F80" s="27" t="s">
        <v>24</v>
      </c>
      <c r="G80" s="27" t="s">
        <v>130</v>
      </c>
      <c r="H80" s="21"/>
      <c r="AV80"/>
    </row>
    <row r="81" spans="1:48" s="10" customFormat="1" ht="21">
      <c r="A81" s="26" t="s">
        <v>42</v>
      </c>
      <c r="B81" s="34" t="s">
        <v>8</v>
      </c>
      <c r="C81" s="16">
        <f t="shared" si="1"/>
        <v>455</v>
      </c>
      <c r="D81" s="35">
        <v>450</v>
      </c>
      <c r="E81" s="15" t="s">
        <v>11</v>
      </c>
      <c r="F81" s="27" t="s">
        <v>24</v>
      </c>
      <c r="G81" s="27" t="s">
        <v>130</v>
      </c>
      <c r="H81" s="21"/>
      <c r="AV81"/>
    </row>
    <row r="82" spans="1:48" s="10" customFormat="1" ht="21">
      <c r="A82" s="26" t="s">
        <v>43</v>
      </c>
      <c r="B82" s="34" t="s">
        <v>8</v>
      </c>
      <c r="C82" s="16">
        <f t="shared" si="1"/>
        <v>435</v>
      </c>
      <c r="D82" s="35">
        <v>430</v>
      </c>
      <c r="E82" s="15" t="s">
        <v>11</v>
      </c>
      <c r="F82" s="27" t="s">
        <v>24</v>
      </c>
      <c r="G82" s="27" t="s">
        <v>130</v>
      </c>
      <c r="H82" s="21"/>
      <c r="AV82"/>
    </row>
    <row r="83" spans="1:48" s="10" customFormat="1" ht="21">
      <c r="A83" s="26" t="s">
        <v>44</v>
      </c>
      <c r="B83" s="34" t="s">
        <v>8</v>
      </c>
      <c r="C83" s="16">
        <f t="shared" si="1"/>
        <v>255</v>
      </c>
      <c r="D83" s="35">
        <v>250</v>
      </c>
      <c r="E83" s="15" t="s">
        <v>11</v>
      </c>
      <c r="F83" s="27" t="s">
        <v>24</v>
      </c>
      <c r="G83" s="27" t="s">
        <v>130</v>
      </c>
      <c r="H83" s="21"/>
      <c r="AV83"/>
    </row>
    <row r="84" spans="1:48" s="10" customFormat="1" ht="21">
      <c r="A84" s="26" t="s">
        <v>123</v>
      </c>
      <c r="B84" s="34" t="s">
        <v>8</v>
      </c>
      <c r="C84" s="16">
        <f t="shared" si="1"/>
        <v>225</v>
      </c>
      <c r="D84" s="35">
        <v>220</v>
      </c>
      <c r="E84" s="15" t="s">
        <v>11</v>
      </c>
      <c r="F84" s="27" t="s">
        <v>24</v>
      </c>
      <c r="G84" s="27" t="s">
        <v>130</v>
      </c>
      <c r="H84" s="21"/>
      <c r="AV84"/>
    </row>
    <row r="85" spans="1:48" s="10" customFormat="1" ht="21">
      <c r="A85" s="26" t="s">
        <v>90</v>
      </c>
      <c r="B85" s="34" t="s">
        <v>122</v>
      </c>
      <c r="C85" s="16">
        <f t="shared" si="1"/>
        <v>3405</v>
      </c>
      <c r="D85" s="35">
        <v>3400</v>
      </c>
      <c r="E85" s="15" t="s">
        <v>11</v>
      </c>
      <c r="F85" s="27" t="s">
        <v>121</v>
      </c>
      <c r="G85" s="27" t="s">
        <v>130</v>
      </c>
      <c r="H85" s="21"/>
      <c r="AV85"/>
    </row>
    <row r="86" spans="1:48" s="10" customFormat="1" ht="21">
      <c r="A86" s="26" t="s">
        <v>91</v>
      </c>
      <c r="B86" s="34" t="s">
        <v>122</v>
      </c>
      <c r="C86" s="16">
        <f t="shared" si="1"/>
        <v>2205</v>
      </c>
      <c r="D86" s="35">
        <v>2200</v>
      </c>
      <c r="E86" s="15" t="s">
        <v>11</v>
      </c>
      <c r="F86" s="27" t="s">
        <v>121</v>
      </c>
      <c r="G86" s="27" t="s">
        <v>130</v>
      </c>
      <c r="H86" s="21"/>
      <c r="AV86"/>
    </row>
    <row r="87" spans="1:48" s="10" customFormat="1" ht="21">
      <c r="A87" s="26" t="s">
        <v>92</v>
      </c>
      <c r="B87" s="34" t="s">
        <v>122</v>
      </c>
      <c r="C87" s="16">
        <f t="shared" si="1"/>
        <v>2805</v>
      </c>
      <c r="D87" s="35">
        <v>2800</v>
      </c>
      <c r="E87" s="15" t="s">
        <v>11</v>
      </c>
      <c r="F87" s="27" t="s">
        <v>121</v>
      </c>
      <c r="G87" s="27" t="s">
        <v>130</v>
      </c>
      <c r="H87" s="21"/>
      <c r="AV87"/>
    </row>
    <row r="88" spans="1:48" s="10" customFormat="1" ht="21">
      <c r="A88" s="26" t="s">
        <v>93</v>
      </c>
      <c r="B88" s="34" t="s">
        <v>122</v>
      </c>
      <c r="C88" s="16">
        <f t="shared" si="1"/>
        <v>2605</v>
      </c>
      <c r="D88" s="35">
        <v>2600</v>
      </c>
      <c r="E88" s="15" t="s">
        <v>11</v>
      </c>
      <c r="F88" s="27" t="s">
        <v>121</v>
      </c>
      <c r="G88" s="27" t="s">
        <v>130</v>
      </c>
      <c r="H88" s="21"/>
      <c r="AV88"/>
    </row>
    <row r="89" spans="1:48" s="10" customFormat="1" ht="21">
      <c r="A89" s="26" t="s">
        <v>118</v>
      </c>
      <c r="B89" s="34" t="s">
        <v>8</v>
      </c>
      <c r="C89" s="16">
        <f t="shared" si="1"/>
        <v>585</v>
      </c>
      <c r="D89" s="35">
        <v>580</v>
      </c>
      <c r="E89" s="15" t="s">
        <v>11</v>
      </c>
      <c r="F89" s="27" t="s">
        <v>24</v>
      </c>
      <c r="G89" s="27" t="s">
        <v>130</v>
      </c>
      <c r="H89" s="21"/>
      <c r="AV89"/>
    </row>
    <row r="90" spans="1:48" s="10" customFormat="1" ht="21">
      <c r="A90" s="26" t="s">
        <v>117</v>
      </c>
      <c r="B90" s="34" t="s">
        <v>8</v>
      </c>
      <c r="C90" s="16">
        <f t="shared" si="1"/>
        <v>685</v>
      </c>
      <c r="D90" s="35">
        <v>680</v>
      </c>
      <c r="E90" s="15" t="s">
        <v>11</v>
      </c>
      <c r="F90" s="27" t="s">
        <v>24</v>
      </c>
      <c r="G90" s="27" t="s">
        <v>130</v>
      </c>
      <c r="H90" s="21"/>
      <c r="AV90"/>
    </row>
    <row r="91" spans="1:48" s="10" customFormat="1" ht="21">
      <c r="A91" s="26" t="s">
        <v>116</v>
      </c>
      <c r="B91" s="34" t="s">
        <v>8</v>
      </c>
      <c r="C91" s="16">
        <f t="shared" si="1"/>
        <v>435</v>
      </c>
      <c r="D91" s="35">
        <v>430</v>
      </c>
      <c r="E91" s="15" t="s">
        <v>11</v>
      </c>
      <c r="F91" s="27" t="s">
        <v>24</v>
      </c>
      <c r="G91" s="27" t="s">
        <v>130</v>
      </c>
      <c r="H91" s="21"/>
      <c r="AV91"/>
    </row>
    <row r="92" spans="1:48" s="10" customFormat="1" ht="21">
      <c r="A92" s="26" t="s">
        <v>113</v>
      </c>
      <c r="B92" s="34" t="s">
        <v>119</v>
      </c>
      <c r="C92" s="16">
        <f t="shared" si="1"/>
        <v>215</v>
      </c>
      <c r="D92" s="35">
        <v>210</v>
      </c>
      <c r="E92" s="15" t="s">
        <v>11</v>
      </c>
      <c r="F92" s="27" t="s">
        <v>24</v>
      </c>
      <c r="G92" s="27" t="s">
        <v>130</v>
      </c>
      <c r="H92" s="21"/>
      <c r="AV92"/>
    </row>
    <row r="93" spans="1:48" s="10" customFormat="1" ht="21">
      <c r="A93" s="26" t="s">
        <v>114</v>
      </c>
      <c r="B93" s="34" t="s">
        <v>120</v>
      </c>
      <c r="C93" s="16">
        <f t="shared" si="1"/>
        <v>305</v>
      </c>
      <c r="D93" s="35">
        <v>300</v>
      </c>
      <c r="E93" s="15" t="s">
        <v>11</v>
      </c>
      <c r="F93" s="27" t="s">
        <v>24</v>
      </c>
      <c r="G93" s="27" t="s">
        <v>130</v>
      </c>
      <c r="H93" s="21"/>
      <c r="AV93"/>
    </row>
    <row r="94" spans="1:48" s="10" customFormat="1" ht="21">
      <c r="A94" s="26" t="s">
        <v>115</v>
      </c>
      <c r="B94" s="34" t="s">
        <v>120</v>
      </c>
      <c r="C94" s="16">
        <f t="shared" si="1"/>
        <v>395</v>
      </c>
      <c r="D94" s="35">
        <v>390</v>
      </c>
      <c r="E94" s="15" t="s">
        <v>11</v>
      </c>
      <c r="F94" s="27" t="s">
        <v>24</v>
      </c>
      <c r="G94" s="27" t="s">
        <v>130</v>
      </c>
      <c r="H94" s="21"/>
      <c r="AV94"/>
    </row>
    <row r="95" spans="1:48" ht="21">
      <c r="A95" s="28" t="s">
        <v>131</v>
      </c>
      <c r="B95" s="33" t="s">
        <v>8</v>
      </c>
      <c r="C95" s="16">
        <f t="shared" si="1"/>
        <v>350</v>
      </c>
      <c r="D95" s="35">
        <f>D56+25</f>
        <v>345</v>
      </c>
      <c r="E95" s="15" t="s">
        <v>11</v>
      </c>
      <c r="F95" s="27" t="s">
        <v>14</v>
      </c>
      <c r="G95" s="27" t="s">
        <v>130</v>
      </c>
      <c r="H95" s="21"/>
    </row>
    <row r="96" spans="1:48" ht="21">
      <c r="A96" s="28" t="s">
        <v>132</v>
      </c>
      <c r="B96" s="33" t="s">
        <v>8</v>
      </c>
      <c r="C96" s="16">
        <f t="shared" si="1"/>
        <v>454</v>
      </c>
      <c r="D96" s="35">
        <f t="shared" ref="D96:D133" si="3">D57+25</f>
        <v>449</v>
      </c>
      <c r="E96" s="15" t="s">
        <v>11</v>
      </c>
      <c r="F96" s="27" t="s">
        <v>14</v>
      </c>
      <c r="G96" s="27" t="s">
        <v>130</v>
      </c>
      <c r="H96" s="21"/>
    </row>
    <row r="97" spans="1:8" ht="21">
      <c r="A97" s="28" t="s">
        <v>133</v>
      </c>
      <c r="B97" s="33" t="s">
        <v>8</v>
      </c>
      <c r="C97" s="16">
        <f t="shared" si="1"/>
        <v>434</v>
      </c>
      <c r="D97" s="35">
        <f t="shared" si="3"/>
        <v>429</v>
      </c>
      <c r="E97" s="15" t="s">
        <v>11</v>
      </c>
      <c r="F97" s="27" t="s">
        <v>14</v>
      </c>
      <c r="G97" s="27" t="s">
        <v>130</v>
      </c>
      <c r="H97" s="21"/>
    </row>
    <row r="98" spans="1:8" ht="21">
      <c r="A98" s="28" t="s">
        <v>134</v>
      </c>
      <c r="B98" s="33" t="s">
        <v>8</v>
      </c>
      <c r="C98" s="16">
        <f t="shared" si="1"/>
        <v>414</v>
      </c>
      <c r="D98" s="35">
        <f t="shared" si="3"/>
        <v>409</v>
      </c>
      <c r="E98" s="15" t="s">
        <v>11</v>
      </c>
      <c r="F98" s="27" t="s">
        <v>14</v>
      </c>
      <c r="G98" s="27" t="s">
        <v>130</v>
      </c>
      <c r="H98" s="21"/>
    </row>
    <row r="99" spans="1:8" ht="21">
      <c r="A99" s="28" t="s">
        <v>135</v>
      </c>
      <c r="B99" s="33" t="s">
        <v>8</v>
      </c>
      <c r="C99" s="16">
        <f t="shared" si="1"/>
        <v>469</v>
      </c>
      <c r="D99" s="35">
        <f t="shared" si="3"/>
        <v>464</v>
      </c>
      <c r="E99" s="15" t="s">
        <v>11</v>
      </c>
      <c r="F99" s="27" t="s">
        <v>14</v>
      </c>
      <c r="G99" s="27" t="s">
        <v>130</v>
      </c>
      <c r="H99" s="21"/>
    </row>
    <row r="100" spans="1:8" ht="21">
      <c r="A100" s="28" t="s">
        <v>136</v>
      </c>
      <c r="B100" s="33" t="s">
        <v>8</v>
      </c>
      <c r="C100" s="16">
        <f t="shared" si="1"/>
        <v>449</v>
      </c>
      <c r="D100" s="35">
        <f t="shared" si="3"/>
        <v>444</v>
      </c>
      <c r="E100" s="15" t="s">
        <v>11</v>
      </c>
      <c r="F100" s="27" t="s">
        <v>14</v>
      </c>
      <c r="G100" s="27" t="s">
        <v>130</v>
      </c>
      <c r="H100" s="21"/>
    </row>
    <row r="101" spans="1:8" ht="21">
      <c r="A101" s="28" t="s">
        <v>137</v>
      </c>
      <c r="B101" s="33" t="s">
        <v>8</v>
      </c>
      <c r="C101" s="16">
        <f t="shared" si="1"/>
        <v>429</v>
      </c>
      <c r="D101" s="35">
        <f t="shared" si="3"/>
        <v>424</v>
      </c>
      <c r="E101" s="15" t="s">
        <v>11</v>
      </c>
      <c r="F101" s="27" t="s">
        <v>14</v>
      </c>
      <c r="G101" s="27" t="s">
        <v>130</v>
      </c>
      <c r="H101" s="21"/>
    </row>
    <row r="102" spans="1:8" ht="21">
      <c r="A102" s="26" t="s">
        <v>138</v>
      </c>
      <c r="B102" s="33" t="s">
        <v>8</v>
      </c>
      <c r="C102" s="16">
        <f t="shared" si="1"/>
        <v>225</v>
      </c>
      <c r="D102" s="35">
        <f t="shared" si="3"/>
        <v>220</v>
      </c>
      <c r="E102" s="15" t="s">
        <v>11</v>
      </c>
      <c r="F102" s="27" t="s">
        <v>25</v>
      </c>
      <c r="G102" s="27" t="s">
        <v>130</v>
      </c>
      <c r="H102" s="21"/>
    </row>
    <row r="103" spans="1:8" ht="21">
      <c r="A103" s="26" t="s">
        <v>139</v>
      </c>
      <c r="B103" s="33" t="s">
        <v>8</v>
      </c>
      <c r="C103" s="16">
        <f t="shared" si="1"/>
        <v>206</v>
      </c>
      <c r="D103" s="35">
        <f t="shared" si="3"/>
        <v>201</v>
      </c>
      <c r="E103" s="15" t="s">
        <v>11</v>
      </c>
      <c r="F103" s="27" t="s">
        <v>26</v>
      </c>
      <c r="G103" s="27" t="s">
        <v>130</v>
      </c>
      <c r="H103" s="21"/>
    </row>
    <row r="104" spans="1:8" ht="21">
      <c r="A104" s="26" t="s">
        <v>140</v>
      </c>
      <c r="B104" s="33" t="s">
        <v>8</v>
      </c>
      <c r="C104" s="16">
        <f t="shared" si="1"/>
        <v>335</v>
      </c>
      <c r="D104" s="35">
        <f t="shared" si="3"/>
        <v>330</v>
      </c>
      <c r="E104" s="15" t="s">
        <v>11</v>
      </c>
      <c r="F104" s="27" t="s">
        <v>25</v>
      </c>
      <c r="G104" s="27" t="s">
        <v>130</v>
      </c>
      <c r="H104" s="21"/>
    </row>
    <row r="105" spans="1:8" ht="21">
      <c r="A105" s="26" t="s">
        <v>141</v>
      </c>
      <c r="B105" s="33" t="s">
        <v>21</v>
      </c>
      <c r="C105" s="16">
        <f t="shared" si="1"/>
        <v>450</v>
      </c>
      <c r="D105" s="35">
        <f t="shared" si="3"/>
        <v>445</v>
      </c>
      <c r="E105" s="15" t="s">
        <v>11</v>
      </c>
      <c r="F105" s="27" t="s">
        <v>19</v>
      </c>
      <c r="G105" s="27" t="s">
        <v>130</v>
      </c>
      <c r="H105" s="21"/>
    </row>
    <row r="106" spans="1:8" ht="21">
      <c r="A106" s="26" t="s">
        <v>142</v>
      </c>
      <c r="B106" s="33" t="s">
        <v>21</v>
      </c>
      <c r="C106" s="16">
        <f t="shared" si="1"/>
        <v>380</v>
      </c>
      <c r="D106" s="35">
        <f t="shared" si="3"/>
        <v>375</v>
      </c>
      <c r="E106" s="15" t="s">
        <v>11</v>
      </c>
      <c r="F106" s="27" t="s">
        <v>19</v>
      </c>
      <c r="G106" s="27" t="s">
        <v>130</v>
      </c>
      <c r="H106" s="21"/>
    </row>
    <row r="107" spans="1:8" ht="21">
      <c r="A107" s="26" t="s">
        <v>143</v>
      </c>
      <c r="B107" s="33" t="s">
        <v>9</v>
      </c>
      <c r="C107" s="16">
        <f t="shared" si="1"/>
        <v>475</v>
      </c>
      <c r="D107" s="35">
        <f t="shared" si="3"/>
        <v>470</v>
      </c>
      <c r="E107" s="15" t="s">
        <v>11</v>
      </c>
      <c r="F107" s="27" t="s">
        <v>19</v>
      </c>
      <c r="G107" s="27" t="s">
        <v>130</v>
      </c>
      <c r="H107" s="21"/>
    </row>
    <row r="108" spans="1:8" ht="21">
      <c r="A108" s="26" t="s">
        <v>144</v>
      </c>
      <c r="B108" s="33" t="s">
        <v>8</v>
      </c>
      <c r="C108" s="16">
        <f t="shared" si="1"/>
        <v>180</v>
      </c>
      <c r="D108" s="35">
        <f t="shared" si="3"/>
        <v>175</v>
      </c>
      <c r="E108" s="15" t="s">
        <v>11</v>
      </c>
      <c r="F108" s="27" t="s">
        <v>19</v>
      </c>
      <c r="G108" s="27" t="s">
        <v>130</v>
      </c>
      <c r="H108" s="21"/>
    </row>
    <row r="109" spans="1:8" ht="21">
      <c r="A109" s="26" t="s">
        <v>145</v>
      </c>
      <c r="B109" s="33" t="s">
        <v>8</v>
      </c>
      <c r="C109" s="16">
        <f t="shared" si="1"/>
        <v>177</v>
      </c>
      <c r="D109" s="35">
        <f t="shared" si="3"/>
        <v>172</v>
      </c>
      <c r="E109" s="15" t="s">
        <v>11</v>
      </c>
      <c r="F109" s="27" t="s">
        <v>19</v>
      </c>
      <c r="G109" s="27" t="s">
        <v>130</v>
      </c>
      <c r="H109" s="21"/>
    </row>
    <row r="110" spans="1:8" ht="21">
      <c r="A110" s="26" t="s">
        <v>146</v>
      </c>
      <c r="B110" s="33" t="s">
        <v>8</v>
      </c>
      <c r="C110" s="16">
        <f t="shared" si="1"/>
        <v>280</v>
      </c>
      <c r="D110" s="35">
        <f t="shared" si="3"/>
        <v>275</v>
      </c>
      <c r="E110" s="15" t="s">
        <v>11</v>
      </c>
      <c r="F110" s="27" t="s">
        <v>19</v>
      </c>
      <c r="G110" s="27" t="s">
        <v>130</v>
      </c>
      <c r="H110" s="21"/>
    </row>
    <row r="111" spans="1:8" ht="21">
      <c r="A111" s="26" t="s">
        <v>147</v>
      </c>
      <c r="B111" s="33" t="s">
        <v>8</v>
      </c>
      <c r="C111" s="16">
        <f t="shared" si="1"/>
        <v>290</v>
      </c>
      <c r="D111" s="35">
        <f t="shared" si="3"/>
        <v>285</v>
      </c>
      <c r="E111" s="15" t="s">
        <v>11</v>
      </c>
      <c r="F111" s="27" t="s">
        <v>19</v>
      </c>
      <c r="G111" s="27" t="s">
        <v>130</v>
      </c>
      <c r="H111" s="21"/>
    </row>
    <row r="112" spans="1:8" ht="21">
      <c r="A112" s="26" t="s">
        <v>148</v>
      </c>
      <c r="B112" s="33" t="s">
        <v>8</v>
      </c>
      <c r="C112" s="16">
        <f t="shared" si="1"/>
        <v>300</v>
      </c>
      <c r="D112" s="35">
        <f t="shared" si="3"/>
        <v>295</v>
      </c>
      <c r="E112" s="15" t="s">
        <v>11</v>
      </c>
      <c r="F112" s="27" t="s">
        <v>19</v>
      </c>
      <c r="G112" s="27" t="s">
        <v>130</v>
      </c>
      <c r="H112" s="21"/>
    </row>
    <row r="113" spans="1:8" ht="21">
      <c r="A113" s="26" t="s">
        <v>149</v>
      </c>
      <c r="B113" s="33" t="s">
        <v>8</v>
      </c>
      <c r="C113" s="16">
        <f t="shared" si="1"/>
        <v>300</v>
      </c>
      <c r="D113" s="35">
        <f t="shared" si="3"/>
        <v>295</v>
      </c>
      <c r="E113" s="15" t="s">
        <v>11</v>
      </c>
      <c r="F113" s="27" t="s">
        <v>19</v>
      </c>
      <c r="G113" s="27" t="s">
        <v>130</v>
      </c>
      <c r="H113" s="21"/>
    </row>
    <row r="114" spans="1:8" ht="21">
      <c r="A114" s="26" t="s">
        <v>150</v>
      </c>
      <c r="B114" s="34" t="s">
        <v>20</v>
      </c>
      <c r="C114" s="16">
        <f t="shared" si="1"/>
        <v>590</v>
      </c>
      <c r="D114" s="35">
        <f t="shared" si="3"/>
        <v>585</v>
      </c>
      <c r="E114" s="15" t="s">
        <v>11</v>
      </c>
      <c r="F114" s="27" t="s">
        <v>19</v>
      </c>
      <c r="G114" s="27" t="s">
        <v>130</v>
      </c>
      <c r="H114" s="21"/>
    </row>
    <row r="115" spans="1:8" ht="21">
      <c r="A115" s="26" t="s">
        <v>151</v>
      </c>
      <c r="B115" s="34" t="s">
        <v>8</v>
      </c>
      <c r="C115" s="16">
        <f>5000/1000+D115</f>
        <v>345</v>
      </c>
      <c r="D115" s="35">
        <f t="shared" si="3"/>
        <v>340</v>
      </c>
      <c r="E115" s="15" t="s">
        <v>11</v>
      </c>
      <c r="F115" s="27" t="s">
        <v>23</v>
      </c>
      <c r="G115" s="27" t="s">
        <v>130</v>
      </c>
      <c r="H115" s="21"/>
    </row>
    <row r="116" spans="1:8" ht="21">
      <c r="A116" s="26" t="s">
        <v>152</v>
      </c>
      <c r="B116" s="34" t="s">
        <v>22</v>
      </c>
      <c r="C116" s="16">
        <f t="shared" si="1"/>
        <v>335</v>
      </c>
      <c r="D116" s="35">
        <f t="shared" si="3"/>
        <v>330</v>
      </c>
      <c r="E116" s="15" t="s">
        <v>11</v>
      </c>
      <c r="F116" s="27" t="s">
        <v>19</v>
      </c>
      <c r="G116" s="27" t="s">
        <v>130</v>
      </c>
      <c r="H116" s="21"/>
    </row>
    <row r="117" spans="1:8" ht="21">
      <c r="A117" s="26" t="s">
        <v>153</v>
      </c>
      <c r="B117" s="34" t="s">
        <v>22</v>
      </c>
      <c r="C117" s="16">
        <f t="shared" ref="C117:C133" si="4">5000/1000+D117</f>
        <v>335</v>
      </c>
      <c r="D117" s="35">
        <f t="shared" si="3"/>
        <v>330</v>
      </c>
      <c r="E117" s="15" t="s">
        <v>11</v>
      </c>
      <c r="F117" s="27" t="s">
        <v>19</v>
      </c>
      <c r="G117" s="27" t="s">
        <v>130</v>
      </c>
      <c r="H117" s="21"/>
    </row>
    <row r="118" spans="1:8" ht="21">
      <c r="A118" s="26" t="s">
        <v>154</v>
      </c>
      <c r="B118" s="34" t="s">
        <v>8</v>
      </c>
      <c r="C118" s="16">
        <f t="shared" si="4"/>
        <v>200</v>
      </c>
      <c r="D118" s="35">
        <f t="shared" si="3"/>
        <v>195</v>
      </c>
      <c r="E118" s="15" t="s">
        <v>11</v>
      </c>
      <c r="F118" s="27" t="s">
        <v>24</v>
      </c>
      <c r="G118" s="27" t="s">
        <v>130</v>
      </c>
      <c r="H118" s="21"/>
    </row>
    <row r="119" spans="1:8" ht="21">
      <c r="A119" s="26" t="s">
        <v>155</v>
      </c>
      <c r="B119" s="34" t="s">
        <v>8</v>
      </c>
      <c r="C119" s="16">
        <f t="shared" si="4"/>
        <v>185</v>
      </c>
      <c r="D119" s="35">
        <f t="shared" si="3"/>
        <v>180</v>
      </c>
      <c r="E119" s="15" t="s">
        <v>11</v>
      </c>
      <c r="F119" s="27" t="s">
        <v>24</v>
      </c>
      <c r="G119" s="27" t="s">
        <v>130</v>
      </c>
      <c r="H119" s="21"/>
    </row>
    <row r="120" spans="1:8" ht="21">
      <c r="A120" s="26" t="s">
        <v>156</v>
      </c>
      <c r="B120" s="34" t="s">
        <v>8</v>
      </c>
      <c r="C120" s="16">
        <f t="shared" si="4"/>
        <v>480</v>
      </c>
      <c r="D120" s="35">
        <f t="shared" si="3"/>
        <v>475</v>
      </c>
      <c r="E120" s="15" t="s">
        <v>11</v>
      </c>
      <c r="F120" s="27" t="s">
        <v>24</v>
      </c>
      <c r="G120" s="27" t="s">
        <v>130</v>
      </c>
      <c r="H120" s="21"/>
    </row>
    <row r="121" spans="1:8" ht="21">
      <c r="A121" s="26" t="s">
        <v>157</v>
      </c>
      <c r="B121" s="34" t="s">
        <v>8</v>
      </c>
      <c r="C121" s="16">
        <f t="shared" si="4"/>
        <v>460</v>
      </c>
      <c r="D121" s="35">
        <f t="shared" si="3"/>
        <v>455</v>
      </c>
      <c r="E121" s="15" t="s">
        <v>11</v>
      </c>
      <c r="F121" s="27" t="s">
        <v>24</v>
      </c>
      <c r="G121" s="27" t="s">
        <v>130</v>
      </c>
      <c r="H121" s="21"/>
    </row>
    <row r="122" spans="1:8" ht="21">
      <c r="A122" s="26" t="s">
        <v>158</v>
      </c>
      <c r="B122" s="34" t="s">
        <v>8</v>
      </c>
      <c r="C122" s="16">
        <f t="shared" si="4"/>
        <v>280</v>
      </c>
      <c r="D122" s="35">
        <f t="shared" si="3"/>
        <v>275</v>
      </c>
      <c r="E122" s="15" t="s">
        <v>11</v>
      </c>
      <c r="F122" s="27" t="s">
        <v>24</v>
      </c>
      <c r="G122" s="27" t="s">
        <v>130</v>
      </c>
      <c r="H122" s="21"/>
    </row>
    <row r="123" spans="1:8" ht="21">
      <c r="A123" s="26" t="s">
        <v>159</v>
      </c>
      <c r="B123" s="34" t="s">
        <v>8</v>
      </c>
      <c r="C123" s="16">
        <f t="shared" si="4"/>
        <v>250</v>
      </c>
      <c r="D123" s="35">
        <f t="shared" si="3"/>
        <v>245</v>
      </c>
      <c r="E123" s="15" t="s">
        <v>11</v>
      </c>
      <c r="F123" s="27" t="s">
        <v>24</v>
      </c>
      <c r="G123" s="27" t="s">
        <v>130</v>
      </c>
      <c r="H123" s="21"/>
    </row>
    <row r="124" spans="1:8" ht="21">
      <c r="A124" s="26" t="s">
        <v>160</v>
      </c>
      <c r="B124" s="34" t="s">
        <v>122</v>
      </c>
      <c r="C124" s="16">
        <f t="shared" si="4"/>
        <v>3430</v>
      </c>
      <c r="D124" s="35">
        <f t="shared" si="3"/>
        <v>3425</v>
      </c>
      <c r="E124" s="15" t="s">
        <v>11</v>
      </c>
      <c r="F124" s="27" t="s">
        <v>121</v>
      </c>
      <c r="G124" s="27" t="s">
        <v>130</v>
      </c>
      <c r="H124" s="21"/>
    </row>
    <row r="125" spans="1:8" ht="21">
      <c r="A125" s="26" t="s">
        <v>161</v>
      </c>
      <c r="B125" s="34" t="s">
        <v>122</v>
      </c>
      <c r="C125" s="16">
        <f t="shared" si="4"/>
        <v>2230</v>
      </c>
      <c r="D125" s="35">
        <f t="shared" si="3"/>
        <v>2225</v>
      </c>
      <c r="E125" s="15" t="s">
        <v>11</v>
      </c>
      <c r="F125" s="27" t="s">
        <v>121</v>
      </c>
      <c r="G125" s="27" t="s">
        <v>130</v>
      </c>
      <c r="H125" s="21"/>
    </row>
    <row r="126" spans="1:8" ht="21">
      <c r="A126" s="26" t="s">
        <v>162</v>
      </c>
      <c r="B126" s="34" t="s">
        <v>122</v>
      </c>
      <c r="C126" s="16">
        <f t="shared" si="4"/>
        <v>2830</v>
      </c>
      <c r="D126" s="35">
        <f t="shared" si="3"/>
        <v>2825</v>
      </c>
      <c r="E126" s="15" t="s">
        <v>11</v>
      </c>
      <c r="F126" s="27" t="s">
        <v>121</v>
      </c>
      <c r="G126" s="27" t="s">
        <v>130</v>
      </c>
      <c r="H126" s="21"/>
    </row>
    <row r="127" spans="1:8" ht="21">
      <c r="A127" s="26" t="s">
        <v>163</v>
      </c>
      <c r="B127" s="34" t="s">
        <v>122</v>
      </c>
      <c r="C127" s="16">
        <f t="shared" si="4"/>
        <v>2630</v>
      </c>
      <c r="D127" s="35">
        <f t="shared" si="3"/>
        <v>2625</v>
      </c>
      <c r="E127" s="15" t="s">
        <v>11</v>
      </c>
      <c r="F127" s="27" t="s">
        <v>121</v>
      </c>
      <c r="G127" s="27" t="s">
        <v>130</v>
      </c>
      <c r="H127" s="21"/>
    </row>
    <row r="128" spans="1:8" ht="21">
      <c r="A128" s="26" t="s">
        <v>164</v>
      </c>
      <c r="B128" s="34" t="s">
        <v>8</v>
      </c>
      <c r="C128" s="16">
        <f t="shared" si="4"/>
        <v>610</v>
      </c>
      <c r="D128" s="35">
        <f t="shared" si="3"/>
        <v>605</v>
      </c>
      <c r="E128" s="15" t="s">
        <v>11</v>
      </c>
      <c r="F128" s="27" t="s">
        <v>24</v>
      </c>
      <c r="G128" s="27" t="s">
        <v>130</v>
      </c>
      <c r="H128" s="21"/>
    </row>
    <row r="129" spans="1:8" ht="21">
      <c r="A129" s="26" t="s">
        <v>165</v>
      </c>
      <c r="B129" s="34" t="s">
        <v>8</v>
      </c>
      <c r="C129" s="16">
        <f t="shared" si="4"/>
        <v>710</v>
      </c>
      <c r="D129" s="35">
        <f t="shared" si="3"/>
        <v>705</v>
      </c>
      <c r="E129" s="15" t="s">
        <v>11</v>
      </c>
      <c r="F129" s="27" t="s">
        <v>24</v>
      </c>
      <c r="G129" s="27" t="s">
        <v>130</v>
      </c>
      <c r="H129" s="21"/>
    </row>
    <row r="130" spans="1:8" ht="21">
      <c r="A130" s="26" t="s">
        <v>166</v>
      </c>
      <c r="B130" s="34" t="s">
        <v>8</v>
      </c>
      <c r="C130" s="16">
        <f t="shared" si="4"/>
        <v>460</v>
      </c>
      <c r="D130" s="35">
        <f t="shared" si="3"/>
        <v>455</v>
      </c>
      <c r="E130" s="15" t="s">
        <v>11</v>
      </c>
      <c r="F130" s="27" t="s">
        <v>24</v>
      </c>
      <c r="G130" s="27" t="s">
        <v>130</v>
      </c>
      <c r="H130" s="21"/>
    </row>
    <row r="131" spans="1:8" ht="21">
      <c r="A131" s="26" t="s">
        <v>167</v>
      </c>
      <c r="B131" s="34" t="s">
        <v>119</v>
      </c>
      <c r="C131" s="16">
        <f t="shared" si="4"/>
        <v>240</v>
      </c>
      <c r="D131" s="35">
        <f t="shared" si="3"/>
        <v>235</v>
      </c>
      <c r="E131" s="15" t="s">
        <v>11</v>
      </c>
      <c r="F131" s="27" t="s">
        <v>24</v>
      </c>
      <c r="G131" s="27" t="s">
        <v>130</v>
      </c>
      <c r="H131" s="21"/>
    </row>
    <row r="132" spans="1:8" ht="21">
      <c r="A132" s="26" t="s">
        <v>168</v>
      </c>
      <c r="B132" s="34" t="s">
        <v>120</v>
      </c>
      <c r="C132" s="16">
        <f t="shared" si="4"/>
        <v>330</v>
      </c>
      <c r="D132" s="35">
        <f t="shared" si="3"/>
        <v>325</v>
      </c>
      <c r="E132" s="15" t="s">
        <v>11</v>
      </c>
      <c r="F132" s="27" t="s">
        <v>24</v>
      </c>
      <c r="G132" s="27" t="s">
        <v>130</v>
      </c>
      <c r="H132" s="21"/>
    </row>
    <row r="133" spans="1:8" ht="21">
      <c r="A133" s="26" t="s">
        <v>169</v>
      </c>
      <c r="B133" s="34" t="s">
        <v>120</v>
      </c>
      <c r="C133" s="16">
        <f t="shared" si="4"/>
        <v>420</v>
      </c>
      <c r="D133" s="35">
        <f t="shared" si="3"/>
        <v>415</v>
      </c>
      <c r="E133" s="15" t="s">
        <v>11</v>
      </c>
      <c r="F133" s="27" t="s">
        <v>24</v>
      </c>
      <c r="G133" s="27" t="s">
        <v>130</v>
      </c>
      <c r="H133" s="21"/>
    </row>
  </sheetData>
  <pageMargins left="0.7" right="0.7" top="0.75" bottom="0.75" header="0.3" footer="0.3"/>
  <pageSetup paperSize="9" scale="2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 с фото</vt:lpstr>
      <vt:lpstr>Прайс без фото</vt:lpstr>
      <vt:lpstr>'Прайс без фото'!Область_печати</vt:lpstr>
      <vt:lpstr>'Прайс с фото'!Область_печати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</dc:creator>
  <cp:lastModifiedBy>Максим Мороз</cp:lastModifiedBy>
  <cp:lastPrinted>2020-02-14T19:30:49Z</cp:lastPrinted>
  <dcterms:created xsi:type="dcterms:W3CDTF">2019-11-28T08:00:12Z</dcterms:created>
  <dcterms:modified xsi:type="dcterms:W3CDTF">2020-08-04T07:54:43Z</dcterms:modified>
</cp:coreProperties>
</file>